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132" windowWidth="15456" windowHeight="5772" activeTab="5"/>
  </bookViews>
  <sheets>
    <sheet name="Population" sheetId="4" r:id="rId1"/>
    <sheet name="Marriages" sheetId="1" r:id="rId2"/>
    <sheet name="Couples" sheetId="2" r:id="rId3"/>
    <sheet name="S-s marriages" sheetId="3" r:id="rId4"/>
    <sheet name="S-sex couples" sheetId="5" r:id="rId5"/>
    <sheet name="Other" sheetId="6" r:id="rId6"/>
  </sheets>
  <calcPr calcId="125725"/>
</workbook>
</file>

<file path=xl/calcChain.xml><?xml version="1.0" encoding="utf-8"?>
<calcChain xmlns="http://schemas.openxmlformats.org/spreadsheetml/2006/main">
  <c r="D4" i="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"/>
  <c r="E34" i="5"/>
  <c r="I34" i="3" s="1"/>
  <c r="D34" i="5"/>
  <c r="H34" i="3" s="1"/>
  <c r="C34" i="5"/>
  <c r="G34" i="3" s="1"/>
  <c r="B34" i="5"/>
  <c r="F34" i="3" s="1"/>
  <c r="D31"/>
  <c r="E31"/>
  <c r="D32"/>
  <c r="E32"/>
  <c r="D33"/>
  <c r="E33"/>
  <c r="D34"/>
  <c r="E34"/>
  <c r="D34" i="1"/>
  <c r="D25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E36" i="3"/>
  <c r="E35"/>
  <c r="D36"/>
  <c r="D35"/>
  <c r="D25" i="5"/>
  <c r="E25"/>
  <c r="D35" i="1"/>
  <c r="D36"/>
  <c r="B25" i="5"/>
  <c r="C25"/>
</calcChain>
</file>

<file path=xl/sharedStrings.xml><?xml version="1.0" encoding="utf-8"?>
<sst xmlns="http://schemas.openxmlformats.org/spreadsheetml/2006/main" count="72" uniqueCount="56">
  <si>
    <t>FF</t>
  </si>
  <si>
    <t>Marriages</t>
  </si>
  <si>
    <t>Men</t>
  </si>
  <si>
    <t>Women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</si>
  <si>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</si>
  <si>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</si>
  <si>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</si>
  <si>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</si>
  <si>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</si>
  <si>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</si>
  <si>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</si>
  <si>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</si>
  <si>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</si>
  <si>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</si>
  <si>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</si>
  <si>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</si>
  <si>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</si>
  <si>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</si>
  <si>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</si>
  <si>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</si>
  <si>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</si>
  <si>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</si>
  <si>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</si>
  <si>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</si>
  <si>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</si>
  <si>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</si>
  <si>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</si>
  <si>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</si>
  <si>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</si>
  <si>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</si>
  <si>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</si>
  <si>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</si>
  <si>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</si>
  <si>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</si>
  <si>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</si>
  <si>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</si>
  <si>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</si>
  <si>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</si>
  <si>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</si>
  <si>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Year (1-1)</t>
  </si>
  <si>
    <t>Population</t>
  </si>
  <si>
    <t>Year</t>
  </si>
  <si>
    <t>Crude rate (p. 1000 inhab.)</t>
  </si>
  <si>
    <t>Rate (per unmarried couple)</t>
  </si>
  <si>
    <t>Married couples</t>
  </si>
  <si>
    <t>Unmarried couples</t>
  </si>
  <si>
    <t>Rate per couple (H 0,7)</t>
  </si>
  <si>
    <t>Rate per couple (H 1,2)</t>
  </si>
  <si>
    <t>H 0,7</t>
  </si>
  <si>
    <t>H 1,2</t>
  </si>
  <si>
    <t>MM</t>
  </si>
  <si>
    <t>Registered Partnerships</t>
  </si>
  <si>
    <t>-</t>
  </si>
  <si>
    <t>Note: 1999-2013 Mid year 1/07</t>
  </si>
  <si>
    <t>Year (1-7)</t>
  </si>
  <si>
    <t>Both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</si>
</sst>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9"/>
      <color indexed="8"/>
      <name val="Trebuchet MS"/>
      <family val="2"/>
    </font>
    <font>
      <sz val="9"/>
      <color indexed="8"/>
      <name val="Trebuchet MS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164" fontId="0" fillId="0" borderId="0" xfId="0" applyNumberForma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0" fillId="2" borderId="0" xfId="0" applyFill="1" applyAlignment="1" applyProtection="1">
      <alignment horizontal="right"/>
      <protection locked="0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"/>
  <sheetViews>
    <sheetView topLeftCell="A10" workbookViewId="0">
      <selection activeCell="E37" sqref="E37"/>
    </sheetView>
  </sheetViews>
  <sheetFormatPr baseColWidth="10" defaultRowHeight="14.4"/>
  <sheetData>
    <row r="1" spans="1:4">
      <c r="B1" s="21" t="s">
        <v>40</v>
      </c>
      <c r="C1" s="21"/>
    </row>
    <row r="2" spans="1:4">
      <c r="A2" t="s">
        <v>54</v>
      </c>
      <c r="B2" s="1" t="s">
        <v>2</v>
      </c>
      <c r="C2" s="1" t="s">
        <v>3</v>
      </c>
      <c r="D2" t="s">
        <v>55</v>
      </c>
    </row>
    <row r="3" spans="1:4">
      <c r="A3" s="1" t="s">
        <v>4</v>
      </c>
      <c r="B3" s="18">
        <v>922993</v>
      </c>
      <c r="C3" s="18">
        <v>978215</v>
      </c>
      <c r="D3">
        <f>B3+C3</f>
        <v>1901208</v>
      </c>
    </row>
    <row r="4" spans="1:4">
      <c r="A4" s="1" t="s">
        <v>5</v>
      </c>
      <c r="B4" s="18">
        <v>930926</v>
      </c>
      <c r="C4" s="18">
        <v>986543</v>
      </c>
      <c r="D4">
        <f t="shared" ref="D4:D36" si="0">B4+C4</f>
        <v>1917469</v>
      </c>
    </row>
    <row r="5" spans="1:4">
      <c r="A5" s="1" t="s">
        <v>6</v>
      </c>
      <c r="B5" s="18">
        <v>934158</v>
      </c>
      <c r="C5" s="18">
        <v>990719</v>
      </c>
      <c r="D5">
        <f t="shared" si="0"/>
        <v>1924877</v>
      </c>
    </row>
    <row r="6" spans="1:4">
      <c r="A6" s="1" t="s">
        <v>7</v>
      </c>
      <c r="B6" s="18">
        <v>937892</v>
      </c>
      <c r="C6" s="18">
        <v>995212</v>
      </c>
      <c r="D6">
        <f t="shared" si="0"/>
        <v>1933104</v>
      </c>
    </row>
    <row r="7" spans="1:4">
      <c r="A7" s="1" t="s">
        <v>8</v>
      </c>
      <c r="B7" s="18">
        <v>942938</v>
      </c>
      <c r="C7" s="18">
        <v>999864</v>
      </c>
      <c r="D7">
        <f t="shared" si="0"/>
        <v>1942802</v>
      </c>
    </row>
    <row r="8" spans="1:4">
      <c r="A8" s="1" t="s">
        <v>9</v>
      </c>
      <c r="B8" s="18">
        <v>957209</v>
      </c>
      <c r="C8" s="18">
        <v>1015942</v>
      </c>
      <c r="D8">
        <f t="shared" si="0"/>
        <v>1973151</v>
      </c>
    </row>
    <row r="9" spans="1:4">
      <c r="A9" s="1" t="s">
        <v>10</v>
      </c>
      <c r="B9" s="18">
        <v>961037</v>
      </c>
      <c r="C9" s="18">
        <v>1019681</v>
      </c>
      <c r="D9">
        <f t="shared" si="0"/>
        <v>1980718</v>
      </c>
    </row>
    <row r="10" spans="1:4">
      <c r="A10" s="1" t="s">
        <v>11</v>
      </c>
      <c r="B10" s="18">
        <v>965378</v>
      </c>
      <c r="C10" s="18">
        <v>1024084</v>
      </c>
      <c r="D10">
        <f t="shared" si="0"/>
        <v>1989462</v>
      </c>
    </row>
    <row r="11" spans="1:4">
      <c r="A11" s="1" t="s">
        <v>12</v>
      </c>
      <c r="B11" s="18">
        <v>970618</v>
      </c>
      <c r="C11" s="18">
        <v>1029370</v>
      </c>
      <c r="D11">
        <f t="shared" si="0"/>
        <v>1999988</v>
      </c>
    </row>
    <row r="12" spans="1:4">
      <c r="A12" s="1" t="s">
        <v>13</v>
      </c>
      <c r="B12" s="18">
        <v>969713</v>
      </c>
      <c r="C12" s="18">
        <v>1029691</v>
      </c>
      <c r="D12">
        <f t="shared" si="0"/>
        <v>1999404</v>
      </c>
    </row>
    <row r="13" spans="1:4">
      <c r="A13" s="1" t="s">
        <v>14</v>
      </c>
      <c r="B13" s="18">
        <v>969149</v>
      </c>
      <c r="C13" s="18">
        <v>1028941</v>
      </c>
      <c r="D13">
        <f t="shared" si="0"/>
        <v>1998090</v>
      </c>
    </row>
    <row r="14" spans="1:4">
      <c r="A14" s="1" t="s">
        <v>15</v>
      </c>
      <c r="B14" s="18">
        <v>971398</v>
      </c>
      <c r="C14" s="18">
        <v>1030370</v>
      </c>
      <c r="D14">
        <f t="shared" si="0"/>
        <v>2001768</v>
      </c>
    </row>
    <row r="15" spans="1:4">
      <c r="A15" s="1" t="s">
        <v>16</v>
      </c>
      <c r="B15" s="18">
        <v>968257</v>
      </c>
      <c r="C15" s="18">
        <v>1027575</v>
      </c>
      <c r="D15">
        <f t="shared" si="0"/>
        <v>1995832</v>
      </c>
    </row>
    <row r="16" spans="1:4">
      <c r="A16" s="1" t="s">
        <v>17</v>
      </c>
      <c r="B16" s="18">
        <v>965175</v>
      </c>
      <c r="C16" s="18">
        <v>1025448</v>
      </c>
      <c r="D16">
        <f t="shared" si="0"/>
        <v>1990623</v>
      </c>
    </row>
    <row r="17" spans="1:18">
      <c r="A17" s="1" t="s">
        <v>18</v>
      </c>
      <c r="B17" s="18">
        <v>964113</v>
      </c>
      <c r="C17" s="18">
        <v>1024737</v>
      </c>
      <c r="D17">
        <f t="shared" si="0"/>
        <v>1988850</v>
      </c>
    </row>
    <row r="18" spans="1:18">
      <c r="A18" s="1" t="s">
        <v>19</v>
      </c>
      <c r="B18" s="18">
        <v>965650</v>
      </c>
      <c r="C18" s="18">
        <v>1021855</v>
      </c>
      <c r="D18">
        <f t="shared" si="0"/>
        <v>1987505</v>
      </c>
    </row>
    <row r="19" spans="1:18">
      <c r="A19" s="1" t="s">
        <v>20</v>
      </c>
      <c r="B19" s="18">
        <v>969114</v>
      </c>
      <c r="C19" s="18">
        <v>1022055</v>
      </c>
      <c r="D19">
        <f t="shared" si="0"/>
        <v>1991169</v>
      </c>
    </row>
    <row r="20" spans="1:18">
      <c r="A20" s="1" t="s">
        <v>21</v>
      </c>
      <c r="B20" s="18">
        <v>969155</v>
      </c>
      <c r="C20" s="18">
        <v>1017693</v>
      </c>
      <c r="D20">
        <f t="shared" si="0"/>
        <v>1986848</v>
      </c>
    </row>
    <row r="21" spans="1:18">
      <c r="A21" s="1" t="s">
        <v>22</v>
      </c>
      <c r="B21" s="18">
        <v>966513</v>
      </c>
      <c r="C21" s="18">
        <v>1016090</v>
      </c>
      <c r="D21">
        <f t="shared" si="0"/>
        <v>1982603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>
      <c r="A22" s="1" t="s">
        <v>23</v>
      </c>
      <c r="B22">
        <v>968463</v>
      </c>
      <c r="C22">
        <v>1017094</v>
      </c>
      <c r="D22">
        <f t="shared" si="0"/>
        <v>1985557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A23" s="1" t="s">
        <v>24</v>
      </c>
      <c r="B23">
        <v>972581</v>
      </c>
      <c r="C23">
        <v>1017691</v>
      </c>
      <c r="D23">
        <f t="shared" si="0"/>
        <v>1990272</v>
      </c>
    </row>
    <row r="24" spans="1:18">
      <c r="A24" s="1" t="s">
        <v>25</v>
      </c>
      <c r="B24">
        <v>973711</v>
      </c>
      <c r="C24">
        <v>1018324</v>
      </c>
      <c r="D24">
        <f t="shared" si="0"/>
        <v>1992035</v>
      </c>
    </row>
    <row r="25" spans="1:18">
      <c r="A25" s="1" t="s">
        <v>26</v>
      </c>
      <c r="B25">
        <v>976111</v>
      </c>
      <c r="C25">
        <v>1019607</v>
      </c>
      <c r="D25">
        <f t="shared" si="0"/>
        <v>1995718</v>
      </c>
    </row>
    <row r="26" spans="1:18">
      <c r="A26" s="1" t="s">
        <v>27</v>
      </c>
      <c r="B26">
        <v>977436</v>
      </c>
      <c r="C26">
        <v>1019337</v>
      </c>
      <c r="D26">
        <f t="shared" si="0"/>
        <v>1996773</v>
      </c>
    </row>
    <row r="27" spans="1:18">
      <c r="A27" s="1" t="s">
        <v>28</v>
      </c>
      <c r="B27">
        <v>977092</v>
      </c>
      <c r="C27">
        <v>1019912</v>
      </c>
      <c r="D27">
        <f t="shared" si="0"/>
        <v>1997004</v>
      </c>
    </row>
    <row r="28" spans="1:18">
      <c r="A28" s="1" t="s">
        <v>29</v>
      </c>
      <c r="B28">
        <v>980070</v>
      </c>
      <c r="C28">
        <v>1021044</v>
      </c>
      <c r="D28">
        <f t="shared" si="0"/>
        <v>2001114</v>
      </c>
    </row>
    <row r="29" spans="1:18">
      <c r="A29" s="1" t="s">
        <v>30</v>
      </c>
      <c r="B29">
        <v>985876</v>
      </c>
      <c r="C29">
        <v>1022640</v>
      </c>
      <c r="D29">
        <f t="shared" si="0"/>
        <v>2008516</v>
      </c>
    </row>
    <row r="30" spans="1:18">
      <c r="A30" s="1" t="s">
        <v>31</v>
      </c>
      <c r="B30">
        <v>995125</v>
      </c>
      <c r="C30">
        <v>1024281</v>
      </c>
      <c r="D30">
        <f t="shared" si="0"/>
        <v>2019406</v>
      </c>
    </row>
    <row r="31" spans="1:18">
      <c r="A31" s="1" t="s">
        <v>32</v>
      </c>
      <c r="B31">
        <v>996969</v>
      </c>
      <c r="C31">
        <v>1025660</v>
      </c>
      <c r="D31">
        <f t="shared" si="0"/>
        <v>2022629</v>
      </c>
    </row>
    <row r="32" spans="1:18">
      <c r="A32" s="1" t="s">
        <v>33</v>
      </c>
      <c r="B32">
        <v>1011767</v>
      </c>
      <c r="C32">
        <v>1030568</v>
      </c>
      <c r="D32">
        <f t="shared" si="0"/>
        <v>2042335</v>
      </c>
    </row>
    <row r="33" spans="1:4">
      <c r="A33" s="1" t="s">
        <v>34</v>
      </c>
      <c r="B33">
        <v>1014716</v>
      </c>
      <c r="C33">
        <v>1034545</v>
      </c>
      <c r="D33">
        <f t="shared" si="0"/>
        <v>2049261</v>
      </c>
    </row>
    <row r="34" spans="1:4">
      <c r="A34" s="1" t="s">
        <v>35</v>
      </c>
      <c r="B34">
        <v>1015430</v>
      </c>
      <c r="C34">
        <v>1037066</v>
      </c>
      <c r="D34">
        <f t="shared" si="0"/>
        <v>2052496</v>
      </c>
    </row>
    <row r="35" spans="1:4">
      <c r="A35" s="1" t="s">
        <v>36</v>
      </c>
      <c r="B35">
        <v>1017414</v>
      </c>
      <c r="C35">
        <v>1038848</v>
      </c>
      <c r="D35">
        <f t="shared" si="0"/>
        <v>2056262</v>
      </c>
    </row>
    <row r="36" spans="1:4">
      <c r="A36" s="1" t="s">
        <v>37</v>
      </c>
      <c r="B36">
        <v>1019658</v>
      </c>
      <c r="C36">
        <v>1039456</v>
      </c>
      <c r="D36">
        <f t="shared" si="0"/>
        <v>2059114</v>
      </c>
    </row>
    <row r="37" spans="1:4">
      <c r="A37" s="1" t="s">
        <v>38</v>
      </c>
      <c r="B37" s="2"/>
      <c r="C37" s="2"/>
    </row>
    <row r="39" spans="1:4">
      <c r="A39" s="17" t="s">
        <v>53</v>
      </c>
    </row>
  </sheetData>
  <mergeCells count="1">
    <mergeCell ref="B1:C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D3" sqref="D3:D23"/>
    </sheetView>
  </sheetViews>
  <sheetFormatPr baseColWidth="10" defaultRowHeight="14.4"/>
  <sheetData>
    <row r="1" spans="1:4">
      <c r="A1" s="11"/>
      <c r="B1" s="11"/>
      <c r="C1" s="11"/>
      <c r="D1" s="11"/>
    </row>
    <row r="2" spans="1:4" ht="45.75" customHeight="1">
      <c r="A2" s="9" t="s">
        <v>41</v>
      </c>
      <c r="B2" s="9" t="s">
        <v>1</v>
      </c>
      <c r="C2" s="9" t="s">
        <v>42</v>
      </c>
      <c r="D2" s="12" t="s">
        <v>43</v>
      </c>
    </row>
    <row r="3" spans="1:4">
      <c r="A3" s="9">
        <v>1980</v>
      </c>
      <c r="B3">
        <v>12377</v>
      </c>
      <c r="C3" s="13">
        <f>Marriages!B3*1000/(Population!B3+Population!C3)</f>
        <v>6.5100714913886328</v>
      </c>
      <c r="D3" s="8"/>
    </row>
    <row r="4" spans="1:4">
      <c r="A4" s="9">
        <v>1981</v>
      </c>
      <c r="B4">
        <v>12153</v>
      </c>
      <c r="C4" s="13">
        <f>Marriages!B4*1000/(Population!B4+Population!C4)</f>
        <v>6.3380424924731509</v>
      </c>
      <c r="D4" s="8"/>
    </row>
    <row r="5" spans="1:4">
      <c r="A5" s="9">
        <v>1982</v>
      </c>
      <c r="B5">
        <v>11689</v>
      </c>
      <c r="C5" s="13">
        <f>Marriages!B5*1000/(Population!B5+Population!C5)</f>
        <v>6.0725958074204218</v>
      </c>
      <c r="D5" s="8"/>
    </row>
    <row r="6" spans="1:4">
      <c r="A6" s="5">
        <v>1983</v>
      </c>
      <c r="B6">
        <v>11878</v>
      </c>
      <c r="C6" s="13">
        <f>Marriages!B6*1000/(Population!B6+Population!C6)</f>
        <v>6.1445219708820629</v>
      </c>
      <c r="D6" s="8"/>
    </row>
    <row r="7" spans="1:4">
      <c r="A7" s="5">
        <v>1984</v>
      </c>
      <c r="B7">
        <v>11386</v>
      </c>
      <c r="C7" s="13">
        <f>Marriages!B7*1000/(Population!B7+Population!C7)</f>
        <v>5.8606075143015088</v>
      </c>
      <c r="D7" s="8"/>
    </row>
    <row r="8" spans="1:4">
      <c r="A8" s="5">
        <v>1985</v>
      </c>
      <c r="B8">
        <v>10579</v>
      </c>
      <c r="C8" s="13">
        <f>Marriages!B8*1000/(Population!B8+Population!C8)</f>
        <v>5.3614751227858388</v>
      </c>
      <c r="D8" s="8"/>
    </row>
    <row r="9" spans="1:4">
      <c r="A9" s="5">
        <v>1986</v>
      </c>
      <c r="B9">
        <v>10621</v>
      </c>
      <c r="C9" s="13">
        <f>Marriages!B9*1000/(Population!B9+Population!C9)</f>
        <v>5.3621969407053403</v>
      </c>
      <c r="D9" s="8"/>
    </row>
    <row r="10" spans="1:4">
      <c r="A10" s="5">
        <v>1987</v>
      </c>
      <c r="B10">
        <v>10307</v>
      </c>
      <c r="C10" s="13">
        <f>Marriages!B10*1000/(Population!B10+Population!C10)</f>
        <v>5.180797622673869</v>
      </c>
      <c r="D10" s="8"/>
    </row>
    <row r="11" spans="1:4">
      <c r="A11" s="5">
        <v>1988</v>
      </c>
      <c r="B11">
        <v>9217</v>
      </c>
      <c r="C11" s="13">
        <f>Marriages!B11*1000/(Population!B11+Population!C11)</f>
        <v>4.6085276511659066</v>
      </c>
      <c r="D11" s="8"/>
    </row>
    <row r="12" spans="1:4">
      <c r="A12" s="5">
        <v>1989</v>
      </c>
      <c r="B12">
        <v>9776</v>
      </c>
      <c r="C12" s="13">
        <f>Marriages!B12*1000/(Population!B12+Population!C12)</f>
        <v>4.8894570582033445</v>
      </c>
      <c r="D12" s="8"/>
    </row>
    <row r="13" spans="1:4">
      <c r="A13" s="5">
        <v>1990</v>
      </c>
      <c r="B13">
        <v>8517</v>
      </c>
      <c r="C13" s="13">
        <f>Marriages!B13*1000/(Population!B13+Population!C13)</f>
        <v>4.262570755071093</v>
      </c>
      <c r="D13" s="8"/>
    </row>
    <row r="14" spans="1:4">
      <c r="A14" s="5">
        <v>1991</v>
      </c>
      <c r="B14">
        <v>8173</v>
      </c>
      <c r="C14" s="13">
        <f>Marriages!B14*1000/(Population!B14+Population!C14)</f>
        <v>4.0828907245994541</v>
      </c>
      <c r="D14" s="8"/>
    </row>
    <row r="15" spans="1:4">
      <c r="A15" s="5">
        <v>1992</v>
      </c>
      <c r="B15">
        <v>9119</v>
      </c>
      <c r="C15" s="13">
        <f>Marriages!B15*1000/(Population!B15+Population!C15)</f>
        <v>4.5690218415177233</v>
      </c>
      <c r="D15" s="8"/>
    </row>
    <row r="16" spans="1:4">
      <c r="A16" s="5">
        <v>1993</v>
      </c>
      <c r="B16">
        <v>9022</v>
      </c>
      <c r="C16" s="13">
        <f>Marriages!B16*1000/(Population!B16+Population!C16)</f>
        <v>4.5322494515536089</v>
      </c>
      <c r="D16" s="8"/>
    </row>
    <row r="17" spans="1:4">
      <c r="A17" s="5">
        <v>1994</v>
      </c>
      <c r="B17">
        <v>8314</v>
      </c>
      <c r="C17" s="13">
        <f>Marriages!B17*1000/(Population!B17+Population!C17)</f>
        <v>4.1803052014983537</v>
      </c>
      <c r="D17" s="8"/>
    </row>
    <row r="18" spans="1:4">
      <c r="A18" s="5">
        <v>1995</v>
      </c>
      <c r="B18">
        <v>8245</v>
      </c>
      <c r="C18" s="13">
        <f>Marriages!B18*1000/(Population!B18+Population!C18)</f>
        <v>4.1484172366861971</v>
      </c>
      <c r="D18" s="8"/>
    </row>
    <row r="19" spans="1:4">
      <c r="A19" s="5">
        <v>1996</v>
      </c>
      <c r="B19">
        <v>7555</v>
      </c>
      <c r="C19" s="13">
        <f>Marriages!B19*1000/(Population!B19+Population!C19)</f>
        <v>3.7942535264460222</v>
      </c>
      <c r="D19" s="8"/>
    </row>
    <row r="20" spans="1:4">
      <c r="A20" s="5">
        <v>1997</v>
      </c>
      <c r="B20">
        <v>7500</v>
      </c>
      <c r="C20" s="13">
        <f>Marriages!B20*1000/(Population!B20+Population!C20)</f>
        <v>3.7748232376105268</v>
      </c>
      <c r="D20" s="8"/>
    </row>
    <row r="21" spans="1:4">
      <c r="A21" s="5">
        <v>1998</v>
      </c>
      <c r="B21">
        <v>7528</v>
      </c>
      <c r="C21" s="13">
        <f>Marriages!B21*1000/(Population!B21+Population!C21)</f>
        <v>3.797028451989632</v>
      </c>
      <c r="D21" s="8"/>
    </row>
    <row r="22" spans="1:4">
      <c r="A22" s="5">
        <v>1999</v>
      </c>
      <c r="B22">
        <v>7716</v>
      </c>
      <c r="C22" s="13">
        <f>Marriages!B22*1000/(Population!B22+Population!C22)</f>
        <v>3.886063205438071</v>
      </c>
      <c r="D22" s="8"/>
    </row>
    <row r="23" spans="1:4">
      <c r="A23" s="5">
        <v>2000</v>
      </c>
      <c r="B23">
        <v>7201</v>
      </c>
      <c r="C23" s="13">
        <f>Marriages!B23*1000/(Population!B23+Population!C23)</f>
        <v>3.6180984307672519</v>
      </c>
      <c r="D23" s="8"/>
    </row>
    <row r="24" spans="1:4">
      <c r="A24" s="5">
        <v>2001</v>
      </c>
      <c r="B24">
        <v>6935</v>
      </c>
      <c r="C24" s="13">
        <f>Marriages!B24*1000/(Population!B24+Population!C24)</f>
        <v>3.4813645342576813</v>
      </c>
      <c r="D24" s="8"/>
    </row>
    <row r="25" spans="1:4">
      <c r="A25" s="5">
        <v>2002</v>
      </c>
      <c r="B25">
        <v>7064</v>
      </c>
      <c r="C25" s="13">
        <f>Marriages!B25*1000/(Population!B25+Population!C25)</f>
        <v>3.5395782370054287</v>
      </c>
      <c r="D25" s="8">
        <f>B25/Couples!C25</f>
        <v>0.1678228642022237</v>
      </c>
    </row>
    <row r="26" spans="1:4">
      <c r="A26" s="5">
        <v>2003</v>
      </c>
      <c r="B26">
        <v>6756</v>
      </c>
      <c r="C26" s="13">
        <f>Marriages!B26*1000/(Population!B26+Population!C26)</f>
        <v>3.3834592114376547</v>
      </c>
      <c r="D26" s="8"/>
    </row>
    <row r="27" spans="1:4">
      <c r="A27" s="5">
        <v>2004</v>
      </c>
      <c r="B27">
        <v>6558</v>
      </c>
      <c r="C27" s="13">
        <f>Marriages!B27*1000/(Population!B27+Population!C27)</f>
        <v>3.28391931112807</v>
      </c>
      <c r="D27" s="8"/>
    </row>
    <row r="28" spans="1:4">
      <c r="A28" s="9">
        <v>2005</v>
      </c>
      <c r="B28">
        <v>5769</v>
      </c>
      <c r="C28" s="13">
        <f>Marriages!B28*1000/(Population!B28+Population!C28)</f>
        <v>2.8828942279150511</v>
      </c>
      <c r="D28" s="8"/>
    </row>
    <row r="29" spans="1:4">
      <c r="A29" s="9">
        <v>2006</v>
      </c>
      <c r="B29">
        <v>6368</v>
      </c>
      <c r="C29" s="13">
        <f>Marriages!B29*1000/(Population!B29+Population!C29)</f>
        <v>3.1705000109533605</v>
      </c>
      <c r="D29" s="8"/>
    </row>
    <row r="30" spans="1:4">
      <c r="A30" s="9">
        <v>2007</v>
      </c>
      <c r="B30">
        <v>6373</v>
      </c>
      <c r="C30" s="13">
        <f>Marriages!B30*1000/(Population!B30+Population!C30)</f>
        <v>3.1558785108096141</v>
      </c>
      <c r="D30" s="8"/>
    </row>
    <row r="31" spans="1:4">
      <c r="A31" s="9">
        <v>2008</v>
      </c>
      <c r="B31">
        <v>6703</v>
      </c>
      <c r="C31" s="13">
        <f>Marriages!B31*1000/(Population!B31+Population!C31)</f>
        <v>3.3140037050788851</v>
      </c>
      <c r="D31" s="8"/>
    </row>
    <row r="32" spans="1:4">
      <c r="A32" s="9">
        <v>2009</v>
      </c>
      <c r="B32">
        <v>6542</v>
      </c>
      <c r="C32" s="13">
        <f>Marriages!B32*1000/(Population!B32+Population!C32)</f>
        <v>3.2031963414425157</v>
      </c>
      <c r="D32" s="8"/>
    </row>
    <row r="33" spans="1:4">
      <c r="A33" s="9">
        <v>2010</v>
      </c>
      <c r="B33">
        <v>6528</v>
      </c>
      <c r="C33" s="13">
        <f>Marriages!B33*1000/(Population!B33+Population!C33)</f>
        <v>3.1855385917167212</v>
      </c>
      <c r="D33" s="8"/>
    </row>
    <row r="34" spans="1:4">
      <c r="A34" s="9">
        <v>2011</v>
      </c>
      <c r="B34">
        <v>6671</v>
      </c>
      <c r="C34" s="13">
        <f>Marriages!B34*1000/(Population!B34+Population!C34)</f>
        <v>3.2501890381272363</v>
      </c>
      <c r="D34" s="8">
        <f>B34/Couples!C34</f>
        <v>0.10881302298269366</v>
      </c>
    </row>
    <row r="35" spans="1:4">
      <c r="A35" s="9">
        <v>2012</v>
      </c>
      <c r="B35">
        <v>7057</v>
      </c>
      <c r="C35" s="13">
        <f>Marriages!B35*1000/(Population!B35+Population!C35)</f>
        <v>3.4319556554563571</v>
      </c>
      <c r="D35" s="8" t="e">
        <f>B35/((Couples!C35+Couples!C36)/2)</f>
        <v>#DIV/0!</v>
      </c>
    </row>
    <row r="36" spans="1:4">
      <c r="A36" s="9">
        <v>2013</v>
      </c>
      <c r="B36">
        <v>6254</v>
      </c>
      <c r="C36" s="13">
        <f>Marriages!B36*1000/(Population!B36+Population!C36)</f>
        <v>3.0372286332859666</v>
      </c>
      <c r="D36" s="8" t="e">
        <f>B36/((Couples!C36+Couples!C37)/2)</f>
        <v>#DIV/0!</v>
      </c>
    </row>
    <row r="37" spans="1:4">
      <c r="A37" s="11"/>
      <c r="B37" s="11"/>
      <c r="C37" s="11"/>
      <c r="D37" s="11"/>
    </row>
    <row r="38" spans="1:4">
      <c r="A38" s="11"/>
      <c r="B38" s="11"/>
      <c r="C38" s="11"/>
      <c r="D38" s="11"/>
    </row>
    <row r="39" spans="1:4">
      <c r="A39" s="11"/>
      <c r="B39" s="11"/>
      <c r="C39" s="11"/>
      <c r="D39" s="11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G5" sqref="G5"/>
    </sheetView>
  </sheetViews>
  <sheetFormatPr baseColWidth="10" defaultRowHeight="14.4"/>
  <sheetData>
    <row r="1" spans="1:3">
      <c r="A1" s="11"/>
      <c r="B1" s="11"/>
      <c r="C1" s="11"/>
    </row>
    <row r="2" spans="1:3" ht="26.4">
      <c r="A2" s="9" t="s">
        <v>39</v>
      </c>
      <c r="B2" s="9" t="s">
        <v>44</v>
      </c>
      <c r="C2" s="9" t="s">
        <v>45</v>
      </c>
    </row>
    <row r="3" spans="1:3">
      <c r="A3" s="5">
        <v>1980</v>
      </c>
      <c r="B3" s="14"/>
      <c r="C3" s="14"/>
    </row>
    <row r="4" spans="1:3">
      <c r="A4" s="5">
        <v>1981</v>
      </c>
      <c r="B4" s="14"/>
      <c r="C4" s="14"/>
    </row>
    <row r="5" spans="1:3">
      <c r="A5" s="5">
        <v>1982</v>
      </c>
      <c r="B5" s="14"/>
      <c r="C5" s="14"/>
    </row>
    <row r="6" spans="1:3">
      <c r="A6" s="5">
        <v>1983</v>
      </c>
      <c r="B6" s="14"/>
      <c r="C6" s="14"/>
    </row>
    <row r="7" spans="1:3">
      <c r="A7" s="5">
        <v>1984</v>
      </c>
      <c r="B7" s="14"/>
      <c r="C7" s="14"/>
    </row>
    <row r="8" spans="1:3">
      <c r="A8" s="5">
        <v>1985</v>
      </c>
      <c r="B8" s="14"/>
      <c r="C8" s="14"/>
    </row>
    <row r="9" spans="1:3">
      <c r="A9" s="5">
        <v>1986</v>
      </c>
      <c r="B9" s="15"/>
      <c r="C9" s="15"/>
    </row>
    <row r="10" spans="1:3">
      <c r="A10" s="5">
        <v>1987</v>
      </c>
      <c r="B10" s="15"/>
      <c r="C10" s="15"/>
    </row>
    <row r="11" spans="1:3">
      <c r="A11" s="5">
        <v>1988</v>
      </c>
      <c r="B11" s="15"/>
      <c r="C11" s="15"/>
    </row>
    <row r="12" spans="1:3">
      <c r="A12" s="5">
        <v>1989</v>
      </c>
      <c r="B12" s="15"/>
      <c r="C12" s="15"/>
    </row>
    <row r="13" spans="1:3">
      <c r="A13" s="5">
        <v>1990</v>
      </c>
      <c r="B13" s="15"/>
      <c r="C13" s="15"/>
    </row>
    <row r="14" spans="1:3">
      <c r="A14" s="5">
        <v>1991</v>
      </c>
      <c r="B14" s="15"/>
      <c r="C14" s="15"/>
    </row>
    <row r="15" spans="1:3">
      <c r="A15" s="5">
        <v>1992</v>
      </c>
      <c r="B15" s="15"/>
      <c r="C15" s="15"/>
    </row>
    <row r="16" spans="1:3">
      <c r="A16" s="5">
        <v>1993</v>
      </c>
      <c r="B16" s="15"/>
      <c r="C16" s="15"/>
    </row>
    <row r="17" spans="1:3">
      <c r="A17" s="5">
        <v>1994</v>
      </c>
      <c r="B17" s="15"/>
      <c r="C17" s="15"/>
    </row>
    <row r="18" spans="1:3">
      <c r="A18" s="5">
        <v>1995</v>
      </c>
      <c r="B18" s="15"/>
      <c r="C18" s="15"/>
    </row>
    <row r="19" spans="1:3">
      <c r="A19" s="5">
        <v>1996</v>
      </c>
      <c r="B19" s="15"/>
      <c r="C19" s="15"/>
    </row>
    <row r="20" spans="1:3">
      <c r="A20" s="5">
        <v>1997</v>
      </c>
      <c r="B20" s="15"/>
      <c r="C20" s="15"/>
    </row>
    <row r="21" spans="1:3">
      <c r="A21" s="5">
        <v>1998</v>
      </c>
      <c r="B21" s="15"/>
      <c r="C21" s="15"/>
    </row>
    <row r="22" spans="1:3">
      <c r="A22" s="5">
        <v>1999</v>
      </c>
      <c r="B22" s="15"/>
      <c r="C22" s="15"/>
    </row>
    <row r="23" spans="1:3">
      <c r="A23" s="5">
        <v>2000</v>
      </c>
      <c r="B23" s="15"/>
      <c r="C23" s="15"/>
    </row>
    <row r="24" spans="1:3" ht="17.25" customHeight="1">
      <c r="A24" s="5">
        <v>2001</v>
      </c>
      <c r="B24" s="15"/>
      <c r="C24" s="15"/>
    </row>
    <row r="25" spans="1:3">
      <c r="A25" s="5">
        <v>2002</v>
      </c>
      <c r="B25" s="15">
        <v>409561</v>
      </c>
      <c r="C25" s="15">
        <v>42092</v>
      </c>
    </row>
    <row r="26" spans="1:3">
      <c r="A26" s="5">
        <v>2003</v>
      </c>
      <c r="B26" s="15"/>
      <c r="C26" s="15"/>
    </row>
    <row r="27" spans="1:3">
      <c r="A27" s="5">
        <v>2004</v>
      </c>
      <c r="B27" s="15"/>
      <c r="C27" s="15"/>
    </row>
    <row r="28" spans="1:3">
      <c r="A28" s="9">
        <v>2005</v>
      </c>
      <c r="B28" s="15"/>
      <c r="C28" s="15"/>
    </row>
    <row r="29" spans="1:3">
      <c r="A29" s="5">
        <v>2006</v>
      </c>
      <c r="B29" s="15"/>
      <c r="C29" s="15"/>
    </row>
    <row r="30" spans="1:3">
      <c r="A30" s="9">
        <v>2007</v>
      </c>
      <c r="B30" s="15"/>
      <c r="C30" s="15"/>
    </row>
    <row r="31" spans="1:3">
      <c r="A31" s="5">
        <v>2008</v>
      </c>
      <c r="B31" s="15"/>
      <c r="C31" s="15"/>
    </row>
    <row r="32" spans="1:3">
      <c r="A32" s="9">
        <v>2009</v>
      </c>
      <c r="B32" s="15"/>
      <c r="C32" s="15"/>
    </row>
    <row r="33" spans="1:3">
      <c r="A33" s="5">
        <v>2010</v>
      </c>
      <c r="B33" s="15"/>
      <c r="C33" s="15"/>
    </row>
    <row r="34" spans="1:3">
      <c r="A34" s="9">
        <v>2011</v>
      </c>
      <c r="B34" s="15">
        <v>362911</v>
      </c>
      <c r="C34" s="15">
        <v>61307</v>
      </c>
    </row>
    <row r="35" spans="1:3" ht="17.25" customHeight="1">
      <c r="A35" s="5">
        <v>2012</v>
      </c>
      <c r="B35" s="15"/>
      <c r="C35" s="15"/>
    </row>
    <row r="36" spans="1:3">
      <c r="A36" s="9">
        <v>2013</v>
      </c>
      <c r="B36" s="15"/>
      <c r="C36" s="15"/>
    </row>
    <row r="37" spans="1:3">
      <c r="A37" s="5">
        <v>2014</v>
      </c>
      <c r="B37" s="15"/>
      <c r="C37" s="15"/>
    </row>
    <row r="38" spans="1:3">
      <c r="A38" s="11"/>
      <c r="B38" s="11"/>
      <c r="C38" s="11"/>
    </row>
    <row r="39" spans="1:3">
      <c r="A39" s="11"/>
      <c r="B39" s="11"/>
      <c r="C39" s="11"/>
    </row>
    <row r="40" spans="1:3">
      <c r="A40" s="11"/>
      <c r="B40" s="11"/>
      <c r="C40" s="11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topLeftCell="A20" workbookViewId="0">
      <selection activeCell="G32" sqref="G32"/>
    </sheetView>
  </sheetViews>
  <sheetFormatPr baseColWidth="10" defaultRowHeight="14.4"/>
  <sheetData>
    <row r="1" spans="1:9">
      <c r="A1" s="23" t="s">
        <v>41</v>
      </c>
      <c r="B1" s="23" t="s">
        <v>51</v>
      </c>
      <c r="C1" s="23"/>
      <c r="D1" s="23" t="s">
        <v>42</v>
      </c>
      <c r="E1" s="23"/>
      <c r="F1" s="22" t="s">
        <v>46</v>
      </c>
      <c r="G1" s="22"/>
      <c r="H1" s="22" t="s">
        <v>47</v>
      </c>
      <c r="I1" s="22"/>
    </row>
    <row r="2" spans="1:9">
      <c r="A2" s="23"/>
      <c r="B2" s="5" t="s">
        <v>50</v>
      </c>
      <c r="C2" s="5" t="s">
        <v>0</v>
      </c>
      <c r="D2" s="5" t="s">
        <v>50</v>
      </c>
      <c r="E2" s="5" t="s">
        <v>0</v>
      </c>
      <c r="F2" s="4" t="s">
        <v>50</v>
      </c>
      <c r="G2" s="4" t="s">
        <v>0</v>
      </c>
      <c r="H2" s="4" t="s">
        <v>50</v>
      </c>
      <c r="I2" s="4" t="s">
        <v>0</v>
      </c>
    </row>
    <row r="3" spans="1:9">
      <c r="A3" s="5"/>
      <c r="B3" s="5"/>
      <c r="C3" s="5"/>
      <c r="D3" s="5"/>
      <c r="E3" s="5"/>
      <c r="F3" s="4"/>
      <c r="G3" s="4"/>
      <c r="H3" s="4"/>
      <c r="I3" s="4"/>
    </row>
    <row r="4" spans="1:9">
      <c r="A4" s="5"/>
      <c r="B4" s="5"/>
      <c r="C4" s="5"/>
      <c r="D4" s="5"/>
      <c r="E4" s="5"/>
      <c r="F4" s="4"/>
      <c r="G4" s="4"/>
      <c r="H4" s="4"/>
      <c r="I4" s="4"/>
    </row>
    <row r="5" spans="1:9">
      <c r="A5" s="5"/>
      <c r="B5" s="5"/>
      <c r="C5" s="5"/>
      <c r="D5" s="5"/>
      <c r="E5" s="5"/>
      <c r="F5" s="4"/>
      <c r="G5" s="4"/>
      <c r="H5" s="4"/>
      <c r="I5" s="4"/>
    </row>
    <row r="6" spans="1:9">
      <c r="A6" s="5"/>
      <c r="B6" s="5"/>
      <c r="C6" s="5"/>
      <c r="D6" s="5"/>
      <c r="E6" s="5"/>
      <c r="F6" s="4"/>
      <c r="G6" s="4"/>
      <c r="H6" s="4"/>
      <c r="I6" s="4"/>
    </row>
    <row r="7" spans="1:9">
      <c r="A7" s="5"/>
      <c r="B7" s="5"/>
      <c r="C7" s="5"/>
      <c r="D7" s="5"/>
      <c r="E7" s="5"/>
      <c r="F7" s="4"/>
      <c r="G7" s="4"/>
      <c r="H7" s="4"/>
      <c r="I7" s="4"/>
    </row>
    <row r="8" spans="1:9">
      <c r="A8" s="5"/>
      <c r="B8" s="5"/>
      <c r="C8" s="5"/>
      <c r="D8" s="5"/>
      <c r="E8" s="5"/>
      <c r="F8" s="4"/>
      <c r="G8" s="4"/>
      <c r="H8" s="4"/>
      <c r="I8" s="4"/>
    </row>
    <row r="9" spans="1:9">
      <c r="A9" s="5"/>
      <c r="B9" s="5"/>
      <c r="C9" s="5"/>
      <c r="D9" s="5"/>
      <c r="E9" s="5"/>
      <c r="F9" s="4"/>
      <c r="G9" s="4"/>
      <c r="H9" s="4"/>
      <c r="I9" s="4"/>
    </row>
    <row r="10" spans="1:9">
      <c r="A10" s="5"/>
      <c r="B10" s="5"/>
      <c r="C10" s="5"/>
      <c r="D10" s="5"/>
      <c r="E10" s="5"/>
      <c r="F10" s="4"/>
      <c r="G10" s="4"/>
      <c r="H10" s="4"/>
      <c r="I10" s="4"/>
    </row>
    <row r="11" spans="1:9">
      <c r="A11" s="5"/>
      <c r="B11" s="5"/>
      <c r="C11" s="5"/>
      <c r="D11" s="5"/>
      <c r="E11" s="5"/>
      <c r="F11" s="4"/>
      <c r="G11" s="4"/>
      <c r="H11" s="4"/>
      <c r="I11" s="4"/>
    </row>
    <row r="12" spans="1:9">
      <c r="A12" s="5">
        <v>1989</v>
      </c>
      <c r="B12" s="6"/>
      <c r="C12" s="6"/>
      <c r="D12" s="7"/>
      <c r="E12" s="7"/>
      <c r="F12" s="8"/>
      <c r="G12" s="8"/>
      <c r="H12" s="8"/>
      <c r="I12" s="8"/>
    </row>
    <row r="13" spans="1:9">
      <c r="A13" s="5">
        <v>1990</v>
      </c>
      <c r="B13" s="6"/>
      <c r="C13" s="6"/>
      <c r="D13" s="7"/>
      <c r="E13" s="7"/>
      <c r="F13" s="8"/>
      <c r="G13" s="8"/>
      <c r="H13" s="8"/>
      <c r="I13" s="8"/>
    </row>
    <row r="14" spans="1:9">
      <c r="A14" s="5">
        <v>1991</v>
      </c>
      <c r="B14" s="6"/>
      <c r="C14" s="6"/>
      <c r="D14" s="7"/>
      <c r="E14" s="7"/>
      <c r="F14" s="8"/>
      <c r="G14" s="8"/>
      <c r="H14" s="8"/>
      <c r="I14" s="8"/>
    </row>
    <row r="15" spans="1:9">
      <c r="A15" s="5">
        <v>1992</v>
      </c>
      <c r="B15" s="6"/>
      <c r="C15" s="6"/>
      <c r="D15" s="7"/>
      <c r="E15" s="7"/>
      <c r="F15" s="8"/>
      <c r="G15" s="8"/>
      <c r="H15" s="8"/>
      <c r="I15" s="8"/>
    </row>
    <row r="16" spans="1:9">
      <c r="A16" s="5">
        <v>1993</v>
      </c>
      <c r="B16" s="6"/>
      <c r="C16" s="6"/>
      <c r="D16" s="7"/>
      <c r="E16" s="7"/>
      <c r="F16" s="8"/>
      <c r="G16" s="8"/>
      <c r="H16" s="8"/>
      <c r="I16" s="8"/>
    </row>
    <row r="17" spans="1:9">
      <c r="A17" s="5">
        <v>1994</v>
      </c>
      <c r="B17" s="6"/>
      <c r="C17" s="6"/>
      <c r="D17" s="7"/>
      <c r="E17" s="7"/>
      <c r="F17" s="8"/>
      <c r="G17" s="8"/>
      <c r="H17" s="8"/>
      <c r="I17" s="8"/>
    </row>
    <row r="18" spans="1:9">
      <c r="A18" s="5">
        <v>1995</v>
      </c>
      <c r="B18" s="6"/>
      <c r="C18" s="6"/>
      <c r="D18" s="7"/>
      <c r="E18" s="7"/>
      <c r="F18" s="8"/>
      <c r="G18" s="8"/>
      <c r="H18" s="8"/>
      <c r="I18" s="8"/>
    </row>
    <row r="19" spans="1:9">
      <c r="A19" s="5">
        <v>1996</v>
      </c>
      <c r="B19" s="6"/>
      <c r="C19" s="6"/>
      <c r="D19" s="7"/>
      <c r="E19" s="7"/>
      <c r="F19" s="8"/>
      <c r="G19" s="8"/>
      <c r="H19" s="8"/>
      <c r="I19" s="8"/>
    </row>
    <row r="20" spans="1:9">
      <c r="A20" s="5">
        <v>1997</v>
      </c>
      <c r="B20" s="6"/>
      <c r="C20" s="6"/>
      <c r="D20" s="7"/>
      <c r="E20" s="7"/>
      <c r="F20" s="8"/>
      <c r="G20" s="8"/>
      <c r="H20" s="8"/>
      <c r="I20" s="8"/>
    </row>
    <row r="21" spans="1:9">
      <c r="A21" s="5">
        <v>1998</v>
      </c>
      <c r="B21" s="6"/>
      <c r="C21" s="6"/>
      <c r="D21" s="7"/>
      <c r="E21" s="7"/>
      <c r="F21" s="8"/>
      <c r="G21" s="8"/>
      <c r="H21" s="8"/>
      <c r="I21" s="8"/>
    </row>
    <row r="22" spans="1:9">
      <c r="A22" s="5">
        <v>1999</v>
      </c>
      <c r="B22" s="6"/>
      <c r="C22" s="6"/>
      <c r="D22" s="7"/>
      <c r="E22" s="7"/>
      <c r="F22" s="8"/>
      <c r="G22" s="8"/>
      <c r="H22" s="8"/>
      <c r="I22" s="8"/>
    </row>
    <row r="23" spans="1:9">
      <c r="A23" s="5">
        <v>2000</v>
      </c>
      <c r="B23" s="6"/>
      <c r="C23" s="6"/>
      <c r="D23" s="7"/>
      <c r="E23" s="7"/>
      <c r="F23" s="8"/>
      <c r="G23" s="8"/>
      <c r="H23" s="8"/>
      <c r="I23" s="8"/>
    </row>
    <row r="24" spans="1:9">
      <c r="A24" s="5">
        <v>2001</v>
      </c>
      <c r="B24" s="6"/>
      <c r="C24" s="6"/>
      <c r="D24" s="7"/>
      <c r="E24" s="7"/>
      <c r="F24" s="8"/>
      <c r="G24" s="8"/>
      <c r="H24" s="8"/>
      <c r="I24" s="8"/>
    </row>
    <row r="25" spans="1:9">
      <c r="A25" s="5">
        <v>2002</v>
      </c>
      <c r="B25" s="6"/>
      <c r="C25" s="6"/>
      <c r="D25" s="7"/>
      <c r="E25" s="7"/>
      <c r="F25" s="8"/>
      <c r="G25" s="8"/>
      <c r="H25" s="8"/>
      <c r="I25" s="8"/>
    </row>
    <row r="26" spans="1:9">
      <c r="A26" s="5">
        <v>2003</v>
      </c>
      <c r="B26" s="6"/>
      <c r="C26" s="6"/>
      <c r="D26" s="7"/>
      <c r="E26" s="7"/>
      <c r="F26" s="8"/>
      <c r="G26" s="8"/>
      <c r="H26" s="8"/>
      <c r="I26" s="8"/>
    </row>
    <row r="27" spans="1:9">
      <c r="A27" s="5">
        <v>2004</v>
      </c>
      <c r="B27" s="6"/>
      <c r="C27" s="6"/>
      <c r="D27" s="7"/>
      <c r="E27" s="7"/>
      <c r="F27" s="8"/>
      <c r="G27" s="8"/>
      <c r="H27" s="8"/>
      <c r="I27" s="8"/>
    </row>
    <row r="28" spans="1:9">
      <c r="A28" s="9">
        <v>2005</v>
      </c>
      <c r="B28" s="10"/>
      <c r="C28" s="10"/>
      <c r="D28" s="7"/>
      <c r="E28" s="7"/>
      <c r="F28" s="8"/>
      <c r="G28" s="8"/>
      <c r="H28" s="8"/>
      <c r="I28" s="8"/>
    </row>
    <row r="29" spans="1:9">
      <c r="A29" s="9">
        <v>2006</v>
      </c>
      <c r="B29" s="20" t="s">
        <v>52</v>
      </c>
      <c r="C29" s="20" t="s">
        <v>52</v>
      </c>
      <c r="D29" s="7"/>
      <c r="E29" s="7"/>
      <c r="F29" s="8"/>
      <c r="G29" s="8"/>
      <c r="H29" s="8"/>
      <c r="I29" s="8"/>
    </row>
    <row r="30" spans="1:9">
      <c r="A30" s="9">
        <v>2007</v>
      </c>
      <c r="B30" s="20" t="s">
        <v>52</v>
      </c>
      <c r="C30" s="20" t="s">
        <v>52</v>
      </c>
      <c r="D30" s="7"/>
      <c r="E30" s="7"/>
      <c r="F30" s="8"/>
      <c r="G30" s="8"/>
      <c r="H30" s="8"/>
      <c r="I30" s="8"/>
    </row>
    <row r="31" spans="1:9">
      <c r="A31" s="9">
        <v>2008</v>
      </c>
      <c r="B31" s="20">
        <v>1</v>
      </c>
      <c r="C31" s="20">
        <v>1</v>
      </c>
      <c r="D31" s="7">
        <f>1000*B31/Population!B31</f>
        <v>1.0030402148913356E-3</v>
      </c>
      <c r="E31" s="7">
        <f>1000*C31/Population!C31</f>
        <v>9.7498196283368754E-4</v>
      </c>
      <c r="F31" s="8"/>
      <c r="G31" s="8"/>
      <c r="H31" s="8"/>
      <c r="I31" s="8"/>
    </row>
    <row r="32" spans="1:9">
      <c r="A32" s="9">
        <v>2009</v>
      </c>
      <c r="B32" s="20">
        <v>7</v>
      </c>
      <c r="C32" s="20">
        <v>4</v>
      </c>
      <c r="D32" s="7">
        <f>1000*B32/Population!B32</f>
        <v>6.9185889636645594E-3</v>
      </c>
      <c r="E32" s="7">
        <f>1000*C32/Population!C32</f>
        <v>3.8813547480612632E-3</v>
      </c>
      <c r="F32" s="8"/>
      <c r="G32" s="8"/>
      <c r="H32" s="8"/>
      <c r="I32" s="8"/>
    </row>
    <row r="33" spans="1:9">
      <c r="A33" s="9">
        <v>2010</v>
      </c>
      <c r="B33" s="20">
        <v>4</v>
      </c>
      <c r="C33" s="20">
        <v>5</v>
      </c>
      <c r="D33" s="7">
        <f>1000*B33/Population!B33</f>
        <v>3.9419896798710179E-3</v>
      </c>
      <c r="E33" s="7">
        <f>1000*C33/Population!C33</f>
        <v>4.8330425452735261E-3</v>
      </c>
      <c r="F33" s="8"/>
      <c r="G33" s="8"/>
      <c r="H33" s="8"/>
      <c r="I33" s="8"/>
    </row>
    <row r="34" spans="1:9">
      <c r="A34" s="9">
        <v>2011</v>
      </c>
      <c r="B34" s="20">
        <v>7</v>
      </c>
      <c r="C34" s="20">
        <v>8</v>
      </c>
      <c r="D34" s="7">
        <f>1000*B34/Population!B34</f>
        <v>6.8936312695114382E-3</v>
      </c>
      <c r="E34" s="7">
        <f>1000*C34/Population!C34</f>
        <v>7.7140702713231367E-3</v>
      </c>
      <c r="F34" s="8">
        <f>B34/'S-sex couples'!B34</f>
        <v>4.3653306834029954E-3</v>
      </c>
      <c r="G34" s="8">
        <f>C34/'S-sex couples'!C34</f>
        <v>5.8565927181058819E-3</v>
      </c>
      <c r="H34" s="8">
        <f>B34/'S-sex couples'!D34</f>
        <v>2.5464428986517471E-3</v>
      </c>
      <c r="I34" s="8">
        <f>C34/'S-sex couples'!E34</f>
        <v>3.4163457522284309E-3</v>
      </c>
    </row>
    <row r="35" spans="1:9">
      <c r="A35" s="9">
        <v>2012</v>
      </c>
      <c r="B35" s="10">
        <v>8</v>
      </c>
      <c r="C35" s="10">
        <v>3</v>
      </c>
      <c r="D35" s="7">
        <f>1000*B35/Population!B35</f>
        <v>7.8630724562469157E-3</v>
      </c>
      <c r="E35" s="7">
        <f>1000*C35/Population!C35</f>
        <v>2.8878141941843273E-3</v>
      </c>
      <c r="F35" s="8"/>
      <c r="G35" s="8"/>
      <c r="H35" s="8"/>
      <c r="I35" s="8"/>
    </row>
    <row r="36" spans="1:9">
      <c r="A36" s="9">
        <v>2013</v>
      </c>
      <c r="B36" s="10">
        <v>15</v>
      </c>
      <c r="C36" s="10">
        <v>7</v>
      </c>
      <c r="D36" s="7">
        <f>1000*B36/Population!B36</f>
        <v>1.4710814802610286E-2</v>
      </c>
      <c r="E36" s="7">
        <f>1000*C36/Population!C36</f>
        <v>6.7342917833943909E-3</v>
      </c>
      <c r="F36" s="8"/>
      <c r="G36" s="8"/>
      <c r="H36" s="8"/>
      <c r="I36" s="8"/>
    </row>
    <row r="37" spans="1:9">
      <c r="A37" s="9"/>
      <c r="B37" s="10"/>
      <c r="C37" s="10"/>
      <c r="D37" s="11"/>
      <c r="E37" s="11"/>
      <c r="F37" s="11"/>
      <c r="G37" s="11"/>
      <c r="H37" s="11"/>
      <c r="I37" s="11"/>
    </row>
    <row r="38" spans="1:9">
      <c r="A38" s="19"/>
      <c r="B38" s="10"/>
      <c r="C38" s="10"/>
      <c r="D38" s="8"/>
      <c r="E38" s="8"/>
      <c r="F38" s="8"/>
      <c r="G38" s="8"/>
      <c r="H38" s="8"/>
      <c r="I38" s="8"/>
    </row>
    <row r="39" spans="1:9">
      <c r="A39" s="9"/>
      <c r="B39" s="10"/>
      <c r="C39" s="10"/>
      <c r="D39" s="8"/>
      <c r="E39" s="8"/>
      <c r="F39" s="8"/>
      <c r="G39" s="8"/>
      <c r="H39" s="8"/>
      <c r="I39" s="8"/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1"/>
      <c r="B41" s="11"/>
      <c r="C41" s="11"/>
      <c r="D41" s="11"/>
      <c r="E41" s="11"/>
      <c r="F41" s="11"/>
      <c r="G41" s="11"/>
      <c r="H41" s="11"/>
      <c r="I41" s="11"/>
    </row>
  </sheetData>
  <mergeCells count="5">
    <mergeCell ref="H1:I1"/>
    <mergeCell ref="A1:A2"/>
    <mergeCell ref="B1:C1"/>
    <mergeCell ref="D1:E1"/>
    <mergeCell ref="F1:G1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0"/>
  <sheetViews>
    <sheetView topLeftCell="A10" workbookViewId="0">
      <selection activeCell="B35" sqref="B35:E37"/>
    </sheetView>
  </sheetViews>
  <sheetFormatPr baseColWidth="10" defaultRowHeight="14.4"/>
  <sheetData>
    <row r="1" spans="1:5">
      <c r="A1" s="11"/>
      <c r="B1" s="21" t="s">
        <v>48</v>
      </c>
      <c r="C1" s="21"/>
      <c r="D1" s="21" t="s">
        <v>49</v>
      </c>
      <c r="E1" s="21"/>
    </row>
    <row r="2" spans="1:5">
      <c r="A2" s="9" t="s">
        <v>39</v>
      </c>
      <c r="B2" s="3" t="s">
        <v>50</v>
      </c>
      <c r="C2" s="3" t="s">
        <v>0</v>
      </c>
      <c r="D2" s="3" t="s">
        <v>50</v>
      </c>
      <c r="E2" s="3" t="s">
        <v>0</v>
      </c>
    </row>
    <row r="3" spans="1:5">
      <c r="A3" s="5">
        <v>1980</v>
      </c>
      <c r="B3" s="16"/>
      <c r="C3" s="16"/>
      <c r="D3" s="16"/>
      <c r="E3" s="16"/>
    </row>
    <row r="4" spans="1:5">
      <c r="A4" s="5">
        <v>1981</v>
      </c>
      <c r="B4" s="16"/>
      <c r="C4" s="16"/>
      <c r="D4" s="16"/>
      <c r="E4" s="16"/>
    </row>
    <row r="5" spans="1:5">
      <c r="A5" s="5">
        <v>1982</v>
      </c>
      <c r="B5" s="16"/>
      <c r="C5" s="16"/>
      <c r="D5" s="16"/>
      <c r="E5" s="16"/>
    </row>
    <row r="6" spans="1:5">
      <c r="A6" s="5">
        <v>1983</v>
      </c>
      <c r="B6" s="16"/>
      <c r="C6" s="16"/>
      <c r="D6" s="16"/>
      <c r="E6" s="16"/>
    </row>
    <row r="7" spans="1:5">
      <c r="A7" s="5">
        <v>1984</v>
      </c>
      <c r="B7" s="16"/>
      <c r="C7" s="16"/>
      <c r="D7" s="16"/>
      <c r="E7" s="16"/>
    </row>
    <row r="8" spans="1:5">
      <c r="A8" s="5">
        <v>1985</v>
      </c>
      <c r="B8" s="16"/>
      <c r="C8" s="16"/>
      <c r="D8" s="16"/>
      <c r="E8" s="16"/>
    </row>
    <row r="9" spans="1:5">
      <c r="A9" s="5">
        <v>1986</v>
      </c>
      <c r="B9" s="16"/>
      <c r="C9" s="16"/>
      <c r="D9" s="16"/>
      <c r="E9" s="16"/>
    </row>
    <row r="10" spans="1:5">
      <c r="A10" s="5">
        <v>1987</v>
      </c>
      <c r="B10" s="16"/>
      <c r="C10" s="16"/>
      <c r="D10" s="16"/>
      <c r="E10" s="16"/>
    </row>
    <row r="11" spans="1:5">
      <c r="A11" s="5">
        <v>1988</v>
      </c>
      <c r="B11" s="16"/>
      <c r="C11" s="16"/>
      <c r="D11" s="16"/>
      <c r="E11" s="16"/>
    </row>
    <row r="12" spans="1:5">
      <c r="A12" s="5">
        <v>1989</v>
      </c>
      <c r="B12" s="16"/>
      <c r="C12" s="16"/>
      <c r="D12" s="16"/>
      <c r="E12" s="16"/>
    </row>
    <row r="13" spans="1:5">
      <c r="A13" s="5">
        <v>1990</v>
      </c>
      <c r="B13" s="16"/>
      <c r="C13" s="16"/>
      <c r="D13" s="16"/>
      <c r="E13" s="16"/>
    </row>
    <row r="14" spans="1:5">
      <c r="A14" s="5">
        <v>1991</v>
      </c>
      <c r="B14" s="16"/>
      <c r="C14" s="16"/>
      <c r="D14" s="16"/>
      <c r="E14" s="16"/>
    </row>
    <row r="15" spans="1:5">
      <c r="A15" s="5">
        <v>1992</v>
      </c>
      <c r="B15" s="16"/>
      <c r="C15" s="16"/>
      <c r="D15" s="16"/>
      <c r="E15" s="16"/>
    </row>
    <row r="16" spans="1:5">
      <c r="A16" s="5">
        <v>1993</v>
      </c>
      <c r="B16" s="16"/>
      <c r="C16" s="16"/>
      <c r="D16" s="16"/>
      <c r="E16" s="16"/>
    </row>
    <row r="17" spans="1:5">
      <c r="A17" s="5">
        <v>1994</v>
      </c>
      <c r="B17" s="16"/>
      <c r="C17" s="16"/>
      <c r="D17" s="16"/>
      <c r="E17" s="16"/>
    </row>
    <row r="18" spans="1:5">
      <c r="A18" s="5">
        <v>1995</v>
      </c>
      <c r="B18" s="16"/>
      <c r="C18" s="16"/>
      <c r="D18" s="16"/>
      <c r="E18" s="16"/>
    </row>
    <row r="19" spans="1:5">
      <c r="A19" s="5">
        <v>1996</v>
      </c>
      <c r="B19" s="16"/>
      <c r="C19" s="16"/>
      <c r="D19" s="16"/>
      <c r="E19" s="16"/>
    </row>
    <row r="20" spans="1:5">
      <c r="A20" s="5">
        <v>1997</v>
      </c>
      <c r="B20" s="16"/>
      <c r="C20" s="16"/>
      <c r="D20" s="16"/>
      <c r="E20" s="16"/>
    </row>
    <row r="21" spans="1:5">
      <c r="A21" s="5">
        <v>1998</v>
      </c>
      <c r="B21" s="16"/>
      <c r="C21" s="16"/>
      <c r="D21" s="16"/>
      <c r="E21" s="16"/>
    </row>
    <row r="22" spans="1:5">
      <c r="A22" s="5">
        <v>1999</v>
      </c>
      <c r="B22" s="16"/>
      <c r="C22" s="16"/>
      <c r="D22" s="16"/>
      <c r="E22" s="16"/>
    </row>
    <row r="23" spans="1:5">
      <c r="A23" s="5">
        <v>2000</v>
      </c>
      <c r="B23" s="16"/>
      <c r="C23" s="16"/>
      <c r="D23" s="16"/>
      <c r="E23" s="16"/>
    </row>
    <row r="24" spans="1:5">
      <c r="A24" s="5">
        <v>2001</v>
      </c>
      <c r="B24" s="16"/>
      <c r="C24" s="16"/>
      <c r="D24" s="16"/>
      <c r="E24" s="16"/>
    </row>
    <row r="25" spans="1:5">
      <c r="A25" s="5">
        <v>2002</v>
      </c>
      <c r="B25" s="16">
        <f>(Couples!$B25+Couples!$C25)*0.007*0.54</f>
        <v>1707.2483400000001</v>
      </c>
      <c r="C25" s="16">
        <f>(Couples!$B25+Couples!$C25)*0.007*0.46</f>
        <v>1454.32266</v>
      </c>
      <c r="D25" s="16">
        <f>(Couples!$B25+Couples!$C25)*0.012*0.54</f>
        <v>2926.7114400000005</v>
      </c>
      <c r="E25" s="16">
        <f>(Couples!$B25+Couples!$C25)*0.012*0.46</f>
        <v>2493.1245600000002</v>
      </c>
    </row>
    <row r="26" spans="1:5">
      <c r="A26" s="5">
        <v>2003</v>
      </c>
      <c r="B26" s="16"/>
      <c r="C26" s="16"/>
      <c r="D26" s="16"/>
      <c r="E26" s="16"/>
    </row>
    <row r="27" spans="1:5">
      <c r="A27" s="5">
        <v>2004</v>
      </c>
      <c r="B27" s="16"/>
      <c r="C27" s="16"/>
      <c r="D27" s="16"/>
      <c r="E27" s="16"/>
    </row>
    <row r="28" spans="1:5">
      <c r="A28" s="9">
        <v>2005</v>
      </c>
      <c r="B28" s="16"/>
      <c r="C28" s="16"/>
      <c r="D28" s="16"/>
      <c r="E28" s="16"/>
    </row>
    <row r="29" spans="1:5">
      <c r="A29" s="5">
        <v>2006</v>
      </c>
      <c r="B29" s="16"/>
      <c r="C29" s="16"/>
      <c r="D29" s="16"/>
      <c r="E29" s="16"/>
    </row>
    <row r="30" spans="1:5">
      <c r="A30" s="9">
        <v>2007</v>
      </c>
      <c r="B30" s="16"/>
      <c r="C30" s="16"/>
      <c r="D30" s="16"/>
      <c r="E30" s="16"/>
    </row>
    <row r="31" spans="1:5">
      <c r="A31" s="5">
        <v>2008</v>
      </c>
      <c r="B31" s="16"/>
      <c r="C31" s="16"/>
      <c r="D31" s="16"/>
      <c r="E31" s="16"/>
    </row>
    <row r="32" spans="1:5">
      <c r="A32" s="9">
        <v>2009</v>
      </c>
      <c r="B32" s="16"/>
      <c r="C32" s="16"/>
      <c r="D32" s="16"/>
      <c r="E32" s="16"/>
    </row>
    <row r="33" spans="1:5">
      <c r="A33" s="5">
        <v>2010</v>
      </c>
      <c r="B33" s="16"/>
      <c r="C33" s="16"/>
      <c r="D33" s="16"/>
      <c r="E33" s="16"/>
    </row>
    <row r="34" spans="1:5">
      <c r="A34" s="9">
        <v>2011</v>
      </c>
      <c r="B34" s="16">
        <f>(Couples!$B34+Couples!$C34)*0.007*0.54</f>
        <v>1603.54404</v>
      </c>
      <c r="C34" s="16">
        <f>(Couples!$B34+Couples!$C34)*0.007*0.46</f>
        <v>1365.9819600000001</v>
      </c>
      <c r="D34" s="16">
        <f>(Couples!$B34+Couples!$C34)*0.012*0.54</f>
        <v>2748.93264</v>
      </c>
      <c r="E34" s="16">
        <f>(Couples!$B34+Couples!$C34)*0.012*0.46</f>
        <v>2341.68336</v>
      </c>
    </row>
    <row r="35" spans="1:5">
      <c r="A35" s="5">
        <v>2012</v>
      </c>
      <c r="B35" s="16"/>
      <c r="C35" s="16"/>
      <c r="D35" s="16"/>
      <c r="E35" s="16"/>
    </row>
    <row r="36" spans="1:5">
      <c r="A36" s="9">
        <v>2013</v>
      </c>
      <c r="B36" s="16"/>
      <c r="C36" s="16"/>
      <c r="D36" s="16"/>
      <c r="E36" s="16"/>
    </row>
    <row r="37" spans="1:5">
      <c r="A37" s="5">
        <v>2014</v>
      </c>
      <c r="B37" s="16"/>
      <c r="C37" s="16"/>
      <c r="D37" s="16"/>
      <c r="E37" s="16"/>
    </row>
    <row r="38" spans="1:5">
      <c r="A38" s="11"/>
    </row>
    <row r="39" spans="1:5">
      <c r="A39" s="11"/>
    </row>
    <row r="40" spans="1:5">
      <c r="A40" s="11"/>
    </row>
  </sheetData>
  <mergeCells count="2">
    <mergeCell ref="B1:C1"/>
    <mergeCell ref="D1:E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A4" sqref="A4"/>
    </sheetView>
  </sheetViews>
  <sheetFormatPr baseColWidth="10"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Population</vt:lpstr>
      <vt:lpstr>Marriages</vt:lpstr>
      <vt:lpstr>Couples</vt:lpstr>
      <vt:lpstr>S-s marriages</vt:lpstr>
      <vt:lpstr>S-sex couples</vt:lpstr>
      <vt:lpstr>Other</vt:lpstr>
    </vt:vector>
  </TitlesOfParts>
  <Company>INED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festy</dc:creator>
  <cp:lastModifiedBy>festy</cp:lastModifiedBy>
  <dcterms:created xsi:type="dcterms:W3CDTF">2014-06-23T15:59:45Z</dcterms:created>
  <dcterms:modified xsi:type="dcterms:W3CDTF">2014-09-09T11:52:01Z</dcterms:modified>
</cp:coreProperties>
</file>