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22"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2" i="4" l="1"/>
  <c r="C30" i="4"/>
  <c r="C29" i="4"/>
  <c r="C28" i="4"/>
  <c r="C27" i="4"/>
  <c r="C26" i="4"/>
  <c r="T79" i="5" l="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79" i="5"/>
  <c r="S78" i="5" s="1"/>
  <c r="S77" i="5" s="1"/>
  <c r="S76" i="5" s="1"/>
  <c r="S75" i="5" s="1"/>
  <c r="S74" i="5" s="1"/>
  <c r="S73" i="5" s="1"/>
  <c r="S72" i="5" s="1"/>
  <c r="S71" i="5" s="1"/>
  <c r="S70" i="5" s="1"/>
  <c r="S69" i="5" s="1"/>
  <c r="S68" i="5" s="1"/>
  <c r="S67" i="5" s="1"/>
  <c r="K79" i="5"/>
  <c r="U79" i="5" s="1"/>
  <c r="U78" i="5" s="1"/>
  <c r="U77" i="5" s="1"/>
  <c r="K78" i="5"/>
  <c r="K77" i="5"/>
  <c r="K76" i="5"/>
  <c r="K75" i="5"/>
  <c r="P74" i="5"/>
  <c r="P67" i="5" s="1"/>
  <c r="P60" i="5" s="1"/>
  <c r="P53" i="5" s="1"/>
  <c r="P46" i="5" s="1"/>
  <c r="P39" i="5" s="1"/>
  <c r="P32" i="5" s="1"/>
  <c r="P25" i="5" s="1"/>
  <c r="O74" i="5"/>
  <c r="M74" i="5"/>
  <c r="M67" i="5" s="1"/>
  <c r="M60" i="5" s="1"/>
  <c r="M53" i="5" s="1"/>
  <c r="K74" i="5"/>
  <c r="K73" i="5"/>
  <c r="K72" i="5"/>
  <c r="K71" i="5"/>
  <c r="K70" i="5"/>
  <c r="K69" i="5"/>
  <c r="K68" i="5"/>
  <c r="O67" i="5"/>
  <c r="N67" i="5"/>
  <c r="N60" i="5" s="1"/>
  <c r="N53" i="5" s="1"/>
  <c r="N46" i="5" s="1"/>
  <c r="N39" i="5" s="1"/>
  <c r="N32" i="5" s="1"/>
  <c r="N25" i="5" s="1"/>
  <c r="K67" i="5"/>
  <c r="S66" i="5"/>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66" i="5"/>
  <c r="K65" i="5"/>
  <c r="K64" i="5"/>
  <c r="K63" i="5"/>
  <c r="K62" i="5"/>
  <c r="K61" i="5"/>
  <c r="O60" i="5"/>
  <c r="O53" i="5" s="1"/>
  <c r="O46" i="5" s="1"/>
  <c r="O39" i="5" s="1"/>
  <c r="O32" i="5" s="1"/>
  <c r="O25" i="5" s="1"/>
  <c r="K60" i="5"/>
  <c r="L60" i="5" s="1"/>
  <c r="K59" i="5"/>
  <c r="K58" i="5"/>
  <c r="K57" i="5"/>
  <c r="K56" i="5"/>
  <c r="K55" i="5"/>
  <c r="K54" i="5"/>
  <c r="L53" i="5"/>
  <c r="K53" i="5"/>
  <c r="K52" i="5"/>
  <c r="K51" i="5"/>
  <c r="K50" i="5"/>
  <c r="K49" i="5"/>
  <c r="K48" i="5"/>
  <c r="K47" i="5"/>
  <c r="M46" i="5"/>
  <c r="M39" i="5" s="1"/>
  <c r="M32" i="5" s="1"/>
  <c r="M25" i="5" s="1"/>
  <c r="K46" i="5"/>
  <c r="L46" i="5" s="1"/>
  <c r="K45" i="5"/>
  <c r="K44" i="5"/>
  <c r="K43" i="5"/>
  <c r="K42" i="5"/>
  <c r="K41" i="5"/>
  <c r="K40" i="5"/>
  <c r="K39" i="5"/>
  <c r="K38" i="5"/>
  <c r="K37" i="5"/>
  <c r="K36" i="5"/>
  <c r="K35" i="5"/>
  <c r="K34" i="5"/>
  <c r="K33" i="5"/>
  <c r="K32" i="5"/>
  <c r="L32" i="5" s="1"/>
  <c r="K31" i="5"/>
  <c r="K30" i="5"/>
  <c r="K29" i="5"/>
  <c r="K28" i="5"/>
  <c r="K27" i="5"/>
  <c r="K26" i="5"/>
  <c r="L25" i="5"/>
  <c r="K25" i="5"/>
  <c r="K24" i="5"/>
  <c r="K23" i="5"/>
  <c r="K22" i="5"/>
  <c r="K21" i="5"/>
  <c r="K20" i="5"/>
  <c r="K19" i="5"/>
  <c r="K18" i="5"/>
  <c r="K17" i="5"/>
  <c r="K16" i="5"/>
  <c r="K15" i="5"/>
  <c r="K14" i="5"/>
  <c r="K13" i="5"/>
  <c r="K12" i="5"/>
  <c r="K11" i="5"/>
  <c r="S10" i="5"/>
  <c r="U10" i="5" s="1"/>
  <c r="K10" i="5"/>
  <c r="BT35" i="4"/>
  <c r="BL35" i="4"/>
  <c r="BD35" i="4"/>
  <c r="AV35" i="4"/>
  <c r="AN35" i="4"/>
  <c r="AF35" i="4"/>
  <c r="X35" i="4"/>
  <c r="P35" i="4"/>
  <c r="H35" i="4"/>
  <c r="D35" i="4"/>
  <c r="C34" i="4"/>
  <c r="BU32" i="4"/>
  <c r="BU35" i="4" s="1"/>
  <c r="BT32" i="4"/>
  <c r="BS32" i="4"/>
  <c r="BS35" i="4" s="1"/>
  <c r="BR32" i="4"/>
  <c r="BR35" i="4" s="1"/>
  <c r="BQ32" i="4"/>
  <c r="BQ35" i="4" s="1"/>
  <c r="BP32" i="4"/>
  <c r="BP35" i="4" s="1"/>
  <c r="BO32" i="4"/>
  <c r="BO35" i="4" s="1"/>
  <c r="BN32" i="4"/>
  <c r="BN35" i="4" s="1"/>
  <c r="BM32" i="4"/>
  <c r="BM35" i="4" s="1"/>
  <c r="BL32" i="4"/>
  <c r="BK32" i="4"/>
  <c r="BK35" i="4" s="1"/>
  <c r="BJ32" i="4"/>
  <c r="BJ35" i="4" s="1"/>
  <c r="BI32" i="4"/>
  <c r="BI35" i="4" s="1"/>
  <c r="BH32" i="4"/>
  <c r="BH35" i="4" s="1"/>
  <c r="BG32" i="4"/>
  <c r="BG35" i="4" s="1"/>
  <c r="BF32" i="4"/>
  <c r="BF35" i="4" s="1"/>
  <c r="BE32" i="4"/>
  <c r="BE35" i="4" s="1"/>
  <c r="BD32" i="4"/>
  <c r="BC32" i="4"/>
  <c r="BC35" i="4" s="1"/>
  <c r="BB32" i="4"/>
  <c r="BB35" i="4" s="1"/>
  <c r="BA32" i="4"/>
  <c r="BA35" i="4" s="1"/>
  <c r="AZ32" i="4"/>
  <c r="AZ35" i="4" s="1"/>
  <c r="AY32" i="4"/>
  <c r="AY35" i="4" s="1"/>
  <c r="AX32" i="4"/>
  <c r="AX35" i="4" s="1"/>
  <c r="AW32" i="4"/>
  <c r="AW35" i="4" s="1"/>
  <c r="AV32" i="4"/>
  <c r="AU32" i="4"/>
  <c r="AU35" i="4" s="1"/>
  <c r="AT32" i="4"/>
  <c r="AT35" i="4" s="1"/>
  <c r="AS32" i="4"/>
  <c r="AS35" i="4" s="1"/>
  <c r="AR32" i="4"/>
  <c r="AR35" i="4" s="1"/>
  <c r="AQ32" i="4"/>
  <c r="AQ35" i="4" s="1"/>
  <c r="AP32" i="4"/>
  <c r="AP35" i="4" s="1"/>
  <c r="AO32" i="4"/>
  <c r="AO35" i="4" s="1"/>
  <c r="AN32" i="4"/>
  <c r="AM32" i="4"/>
  <c r="AM35" i="4" s="1"/>
  <c r="AL32" i="4"/>
  <c r="AL35" i="4" s="1"/>
  <c r="AK32" i="4"/>
  <c r="AK35" i="4" s="1"/>
  <c r="AJ32" i="4"/>
  <c r="AJ35" i="4" s="1"/>
  <c r="AI32" i="4"/>
  <c r="AI35" i="4" s="1"/>
  <c r="AH32" i="4"/>
  <c r="AH35" i="4" s="1"/>
  <c r="AG32" i="4"/>
  <c r="AG35" i="4" s="1"/>
  <c r="AF32" i="4"/>
  <c r="AE32" i="4"/>
  <c r="AE35" i="4" s="1"/>
  <c r="AD32" i="4"/>
  <c r="AD35" i="4" s="1"/>
  <c r="AC32" i="4"/>
  <c r="AC35" i="4" s="1"/>
  <c r="AB32" i="4"/>
  <c r="AB35" i="4" s="1"/>
  <c r="AA32" i="4"/>
  <c r="AA35" i="4" s="1"/>
  <c r="Z32" i="4"/>
  <c r="Z35" i="4" s="1"/>
  <c r="Y32" i="4"/>
  <c r="Y35" i="4" s="1"/>
  <c r="X32" i="4"/>
  <c r="W32" i="4"/>
  <c r="W35" i="4" s="1"/>
  <c r="V32" i="4"/>
  <c r="V35" i="4" s="1"/>
  <c r="U32" i="4"/>
  <c r="U35" i="4" s="1"/>
  <c r="T32" i="4"/>
  <c r="T35" i="4" s="1"/>
  <c r="S32" i="4"/>
  <c r="S35" i="4" s="1"/>
  <c r="R32" i="4"/>
  <c r="R35" i="4" s="1"/>
  <c r="Q32" i="4"/>
  <c r="Q35" i="4" s="1"/>
  <c r="P32" i="4"/>
  <c r="O32" i="4"/>
  <c r="O35" i="4" s="1"/>
  <c r="N32" i="4"/>
  <c r="N35" i="4" s="1"/>
  <c r="M32" i="4"/>
  <c r="M35" i="4" s="1"/>
  <c r="L32" i="4"/>
  <c r="L35" i="4" s="1"/>
  <c r="K32" i="4"/>
  <c r="K35" i="4" s="1"/>
  <c r="J32" i="4"/>
  <c r="J35" i="4" s="1"/>
  <c r="I32" i="4"/>
  <c r="I35" i="4" s="1"/>
  <c r="H32" i="4"/>
  <c r="G32" i="4"/>
  <c r="G35" i="4" s="1"/>
  <c r="F32" i="4"/>
  <c r="F35" i="4" s="1"/>
  <c r="E32" i="4"/>
  <c r="E35" i="4" s="1"/>
  <c r="B32" i="4"/>
  <c r="B35" i="4" s="1"/>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C19" i="4" s="1"/>
  <c r="D19" i="4"/>
  <c r="C18"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6" i="4" s="1"/>
  <c r="C15" i="4"/>
  <c r="C14" i="4"/>
  <c r="C13" i="4"/>
  <c r="C12" i="4"/>
  <c r="C11" i="4"/>
  <c r="C10" i="4"/>
  <c r="BI30" i="3"/>
  <c r="BI33" i="3" s="1"/>
  <c r="BG30" i="3"/>
  <c r="BG33" i="3" s="1"/>
  <c r="BE30" i="3"/>
  <c r="BE33" i="3" s="1"/>
  <c r="BB30" i="3"/>
  <c r="BB33" i="3" s="1"/>
  <c r="AZ30" i="3"/>
  <c r="AZ33" i="3" s="1"/>
  <c r="AX30" i="3"/>
  <c r="AU30" i="3"/>
  <c r="AU33" i="3" s="1"/>
  <c r="AS30" i="3"/>
  <c r="AS33" i="3" s="1"/>
  <c r="AQ30" i="3"/>
  <c r="AQ33" i="3" s="1"/>
  <c r="AN30" i="3"/>
  <c r="AN33" i="3" s="1"/>
  <c r="AL30" i="3"/>
  <c r="AL33" i="3" s="1"/>
  <c r="AJ30" i="3"/>
  <c r="AJ33" i="3" s="1"/>
  <c r="AG30" i="3"/>
  <c r="AG33" i="3" s="1"/>
  <c r="AE30" i="3"/>
  <c r="AE33" i="3" s="1"/>
  <c r="AC30" i="3"/>
  <c r="AC33" i="3" s="1"/>
  <c r="Z30" i="3"/>
  <c r="Z33" i="3" s="1"/>
  <c r="X30" i="3"/>
  <c r="X33" i="3" s="1"/>
  <c r="V30" i="3"/>
  <c r="V33" i="3" s="1"/>
  <c r="S30" i="3"/>
  <c r="S33" i="3" s="1"/>
  <c r="Q30" i="3"/>
  <c r="Q33" i="3" s="1"/>
  <c r="O30" i="3"/>
  <c r="O33" i="3" s="1"/>
  <c r="L30" i="3"/>
  <c r="L33" i="3" s="1"/>
  <c r="J30" i="3"/>
  <c r="H30" i="3"/>
  <c r="H33" i="3" s="1"/>
  <c r="D30" i="3"/>
  <c r="D33" i="3" s="1"/>
  <c r="B30" i="3"/>
  <c r="C27" i="3" s="1"/>
  <c r="BJ28" i="3"/>
  <c r="BH28" i="3"/>
  <c r="BF28" i="3"/>
  <c r="BC28" i="3"/>
  <c r="BA28" i="3"/>
  <c r="AV28" i="3"/>
  <c r="AT28" i="3"/>
  <c r="AR28" i="3"/>
  <c r="AO28" i="3"/>
  <c r="AM28" i="3"/>
  <c r="AK28" i="3"/>
  <c r="AH28" i="3"/>
  <c r="AF28" i="3"/>
  <c r="AD28" i="3"/>
  <c r="AA28" i="3"/>
  <c r="Y28" i="3"/>
  <c r="W28" i="3"/>
  <c r="T28" i="3"/>
  <c r="R28" i="3"/>
  <c r="P28" i="3"/>
  <c r="M28" i="3"/>
  <c r="I28" i="3"/>
  <c r="F28" i="3"/>
  <c r="E28" i="3"/>
  <c r="BJ27" i="3"/>
  <c r="BH27" i="3"/>
  <c r="BF27" i="3"/>
  <c r="BC27" i="3"/>
  <c r="BA27" i="3"/>
  <c r="AV27" i="3"/>
  <c r="AT27" i="3"/>
  <c r="AR27" i="3"/>
  <c r="AO27" i="3"/>
  <c r="AM27" i="3"/>
  <c r="AK27" i="3"/>
  <c r="AH27" i="3"/>
  <c r="AF27" i="3"/>
  <c r="AD27" i="3"/>
  <c r="AA27" i="3"/>
  <c r="Y27" i="3"/>
  <c r="W27" i="3"/>
  <c r="T27" i="3"/>
  <c r="R27" i="3"/>
  <c r="P27" i="3"/>
  <c r="M27" i="3"/>
  <c r="I27" i="3"/>
  <c r="F27" i="3"/>
  <c r="E27" i="3"/>
  <c r="BJ26" i="3"/>
  <c r="BH26" i="3"/>
  <c r="BF26" i="3"/>
  <c r="BC26" i="3"/>
  <c r="BA26" i="3"/>
  <c r="AY26" i="3"/>
  <c r="AV26" i="3"/>
  <c r="AT26" i="3"/>
  <c r="AR26" i="3"/>
  <c r="AO26" i="3"/>
  <c r="AM26" i="3"/>
  <c r="AK26" i="3"/>
  <c r="AH26" i="3"/>
  <c r="AF26" i="3"/>
  <c r="AD26" i="3"/>
  <c r="AA26" i="3"/>
  <c r="Y26" i="3"/>
  <c r="W26" i="3"/>
  <c r="T26" i="3"/>
  <c r="R26" i="3"/>
  <c r="P26" i="3"/>
  <c r="M26" i="3"/>
  <c r="I26" i="3"/>
  <c r="F26" i="3"/>
  <c r="E26" i="3"/>
  <c r="BJ25" i="3"/>
  <c r="BH25" i="3"/>
  <c r="BF25" i="3"/>
  <c r="BC25" i="3"/>
  <c r="BA25" i="3"/>
  <c r="AV25" i="3"/>
  <c r="AT25" i="3"/>
  <c r="AR25" i="3"/>
  <c r="AO25" i="3"/>
  <c r="AM25" i="3"/>
  <c r="AK25" i="3"/>
  <c r="AH25" i="3"/>
  <c r="AF25" i="3"/>
  <c r="AD25" i="3"/>
  <c r="AA25" i="3"/>
  <c r="Y25" i="3"/>
  <c r="W25" i="3"/>
  <c r="T25" i="3"/>
  <c r="R25" i="3"/>
  <c r="P25" i="3"/>
  <c r="M25" i="3"/>
  <c r="K25" i="3"/>
  <c r="I25" i="3"/>
  <c r="F25" i="3"/>
  <c r="E25" i="3"/>
  <c r="C25"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C24"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BJ10" i="3"/>
  <c r="BH10" i="3"/>
  <c r="BF10" i="3"/>
  <c r="BF30" i="3" s="1"/>
  <c r="BC10" i="3"/>
  <c r="BA10" i="3"/>
  <c r="BA30" i="3" s="1"/>
  <c r="AY10" i="3"/>
  <c r="AV10" i="3"/>
  <c r="AT10" i="3"/>
  <c r="AR10" i="3"/>
  <c r="AO10" i="3"/>
  <c r="AM10" i="3"/>
  <c r="AM30" i="3" s="1"/>
  <c r="AK10" i="3"/>
  <c r="AH10" i="3"/>
  <c r="AF10" i="3"/>
  <c r="AD10" i="3"/>
  <c r="AA10" i="3"/>
  <c r="Y10" i="3"/>
  <c r="Y30" i="3" s="1"/>
  <c r="W10" i="3"/>
  <c r="T10" i="3"/>
  <c r="R10" i="3"/>
  <c r="R30" i="3" s="1"/>
  <c r="P10" i="3"/>
  <c r="M10" i="3"/>
  <c r="K10" i="3"/>
  <c r="I10" i="3"/>
  <c r="I30" i="3" s="1"/>
  <c r="F10" i="3"/>
  <c r="E10" i="3"/>
  <c r="C10" i="3"/>
  <c r="BI33" i="2"/>
  <c r="BG33" i="2"/>
  <c r="AZ33" i="2"/>
  <c r="AU33" i="2"/>
  <c r="AN33" i="2"/>
  <c r="AG33" i="2"/>
  <c r="AE33" i="2"/>
  <c r="X33" i="2"/>
  <c r="S33" i="2"/>
  <c r="Q33" i="2"/>
  <c r="D33" i="2"/>
  <c r="B33" i="2"/>
  <c r="BI30" i="2"/>
  <c r="BG30" i="2"/>
  <c r="BE30" i="2"/>
  <c r="BE33" i="2" s="1"/>
  <c r="BB30" i="2"/>
  <c r="BB33" i="2" s="1"/>
  <c r="AZ30" i="2"/>
  <c r="AX30" i="2"/>
  <c r="AX33" i="2" s="1"/>
  <c r="AU30" i="2"/>
  <c r="AS30" i="2"/>
  <c r="AQ30" i="2"/>
  <c r="AQ33" i="2" s="1"/>
  <c r="AN30" i="2"/>
  <c r="AL30" i="2"/>
  <c r="AJ30" i="2"/>
  <c r="AJ33" i="2" s="1"/>
  <c r="AG30" i="2"/>
  <c r="AE30" i="2"/>
  <c r="AC30" i="2"/>
  <c r="AD25" i="2" s="1"/>
  <c r="Z30" i="2"/>
  <c r="Z33" i="2" s="1"/>
  <c r="X30" i="2"/>
  <c r="V30" i="2"/>
  <c r="S30" i="2"/>
  <c r="Q30" i="2"/>
  <c r="R26" i="2" s="1"/>
  <c r="O30" i="2"/>
  <c r="O33" i="2" s="1"/>
  <c r="L30" i="2"/>
  <c r="L33" i="2" s="1"/>
  <c r="J30" i="2"/>
  <c r="J33" i="2" s="1"/>
  <c r="H30" i="2"/>
  <c r="H33" i="2" s="1"/>
  <c r="D30" i="2"/>
  <c r="E26" i="2" s="1"/>
  <c r="B30" i="2"/>
  <c r="C27" i="2" s="1"/>
  <c r="BJ28" i="2"/>
  <c r="BC28" i="2"/>
  <c r="BA28" i="2"/>
  <c r="AY28" i="2"/>
  <c r="AV28" i="2"/>
  <c r="AR28" i="2"/>
  <c r="AO28" i="2"/>
  <c r="AK28" i="2"/>
  <c r="AH28" i="2"/>
  <c r="AF28" i="2"/>
  <c r="AA28" i="2"/>
  <c r="Y28" i="2"/>
  <c r="W28" i="2"/>
  <c r="T28" i="2"/>
  <c r="R28" i="2"/>
  <c r="P28" i="2"/>
  <c r="M28" i="2"/>
  <c r="K28" i="2"/>
  <c r="I28" i="2"/>
  <c r="F28" i="2"/>
  <c r="E28" i="2"/>
  <c r="C28" i="2"/>
  <c r="BJ27" i="2"/>
  <c r="BC27" i="2"/>
  <c r="BA27" i="2"/>
  <c r="AY27" i="2"/>
  <c r="AV27" i="2"/>
  <c r="AO27" i="2"/>
  <c r="AM27" i="2"/>
  <c r="AK27" i="2"/>
  <c r="AH27" i="2"/>
  <c r="AF27" i="2"/>
  <c r="AA27" i="2"/>
  <c r="Y27" i="2"/>
  <c r="T27" i="2"/>
  <c r="R27" i="2"/>
  <c r="P27" i="2"/>
  <c r="M27" i="2"/>
  <c r="K27" i="2"/>
  <c r="I27" i="2"/>
  <c r="F27" i="2"/>
  <c r="E27" i="2"/>
  <c r="BJ26" i="2"/>
  <c r="BC26" i="2"/>
  <c r="BA26" i="2"/>
  <c r="AY26" i="2"/>
  <c r="AV26" i="2"/>
  <c r="AR26" i="2"/>
  <c r="AO26" i="2"/>
  <c r="AK26" i="2"/>
  <c r="AH26" i="2"/>
  <c r="AF26" i="2"/>
  <c r="AA26" i="2"/>
  <c r="Y26" i="2"/>
  <c r="T26" i="2"/>
  <c r="P26" i="2"/>
  <c r="M26" i="2"/>
  <c r="K26" i="2"/>
  <c r="I26" i="2"/>
  <c r="F26" i="2"/>
  <c r="BJ25" i="2"/>
  <c r="BC25" i="2"/>
  <c r="BA25" i="2"/>
  <c r="AY25" i="2"/>
  <c r="AV25" i="2"/>
  <c r="AR25" i="2"/>
  <c r="AO25" i="2"/>
  <c r="AM25" i="2"/>
  <c r="AK25" i="2"/>
  <c r="AH25" i="2"/>
  <c r="AF25" i="2"/>
  <c r="AA25" i="2"/>
  <c r="Y25" i="2"/>
  <c r="W25" i="2"/>
  <c r="T25" i="2"/>
  <c r="R25" i="2"/>
  <c r="P25" i="2"/>
  <c r="M25" i="2"/>
  <c r="K25" i="2"/>
  <c r="I25" i="2"/>
  <c r="F25" i="2"/>
  <c r="E25" i="2"/>
  <c r="C25" i="2"/>
  <c r="BJ24" i="2"/>
  <c r="BC24" i="2"/>
  <c r="BA24" i="2"/>
  <c r="AY24" i="2"/>
  <c r="AV24" i="2"/>
  <c r="AT24" i="2"/>
  <c r="AR24" i="2"/>
  <c r="AO24" i="2"/>
  <c r="AM24" i="2"/>
  <c r="AK24" i="2"/>
  <c r="AH24" i="2"/>
  <c r="AF24" i="2"/>
  <c r="AD24" i="2"/>
  <c r="AA24" i="2"/>
  <c r="Y24" i="2"/>
  <c r="W24" i="2"/>
  <c r="T24" i="2"/>
  <c r="R24" i="2"/>
  <c r="P24" i="2"/>
  <c r="M24" i="2"/>
  <c r="K24" i="2"/>
  <c r="I24" i="2"/>
  <c r="F24" i="2"/>
  <c r="E24" i="2"/>
  <c r="C24" i="2"/>
  <c r="BJ23" i="2"/>
  <c r="BC23" i="2"/>
  <c r="BA23" i="2"/>
  <c r="AY23" i="2"/>
  <c r="AV23" i="2"/>
  <c r="AT23" i="2"/>
  <c r="AR23" i="2"/>
  <c r="AO23" i="2"/>
  <c r="AK23" i="2"/>
  <c r="AH23" i="2"/>
  <c r="AF23" i="2"/>
  <c r="AD23" i="2"/>
  <c r="AA23" i="2"/>
  <c r="Y23" i="2"/>
  <c r="T23" i="2"/>
  <c r="R23" i="2"/>
  <c r="P23" i="2"/>
  <c r="M23" i="2"/>
  <c r="K23" i="2"/>
  <c r="I23" i="2"/>
  <c r="F23" i="2"/>
  <c r="E23" i="2"/>
  <c r="C23" i="2"/>
  <c r="BJ22" i="2"/>
  <c r="BC22" i="2"/>
  <c r="BA22" i="2"/>
  <c r="AY22" i="2"/>
  <c r="AV22" i="2"/>
  <c r="AT22" i="2"/>
  <c r="AR22" i="2"/>
  <c r="AO22" i="2"/>
  <c r="AK22" i="2"/>
  <c r="AH22" i="2"/>
  <c r="AF22" i="2"/>
  <c r="AD22" i="2"/>
  <c r="AA22" i="2"/>
  <c r="Y22" i="2"/>
  <c r="W22" i="2"/>
  <c r="T22" i="2"/>
  <c r="R22" i="2"/>
  <c r="P22" i="2"/>
  <c r="M22" i="2"/>
  <c r="K22" i="2"/>
  <c r="I22" i="2"/>
  <c r="F22" i="2"/>
  <c r="E22" i="2"/>
  <c r="C22" i="2"/>
  <c r="BJ21" i="2"/>
  <c r="BC21" i="2"/>
  <c r="BA21" i="2"/>
  <c r="AY21" i="2"/>
  <c r="AV21" i="2"/>
  <c r="AT21" i="2"/>
  <c r="AR21" i="2"/>
  <c r="AO21" i="2"/>
  <c r="AM21" i="2"/>
  <c r="AK21" i="2"/>
  <c r="AH21" i="2"/>
  <c r="AF21" i="2"/>
  <c r="AD21" i="2"/>
  <c r="AA21" i="2"/>
  <c r="Y21" i="2"/>
  <c r="W21" i="2"/>
  <c r="T21" i="2"/>
  <c r="R21" i="2"/>
  <c r="P21" i="2"/>
  <c r="M21" i="2"/>
  <c r="K21" i="2"/>
  <c r="I21" i="2"/>
  <c r="F21" i="2"/>
  <c r="E21" i="2"/>
  <c r="C21" i="2"/>
  <c r="BJ20" i="2"/>
  <c r="BC20" i="2"/>
  <c r="BA20" i="2"/>
  <c r="AY20" i="2"/>
  <c r="AV20" i="2"/>
  <c r="AT20" i="2"/>
  <c r="AR20" i="2"/>
  <c r="AO20" i="2"/>
  <c r="AM20" i="2"/>
  <c r="AK20" i="2"/>
  <c r="AH20" i="2"/>
  <c r="AF20" i="2"/>
  <c r="AD20" i="2"/>
  <c r="AA20" i="2"/>
  <c r="Y20" i="2"/>
  <c r="W20" i="2"/>
  <c r="T20" i="2"/>
  <c r="R20" i="2"/>
  <c r="P20" i="2"/>
  <c r="M20" i="2"/>
  <c r="K20" i="2"/>
  <c r="I20" i="2"/>
  <c r="F20" i="2"/>
  <c r="E20" i="2"/>
  <c r="C20" i="2"/>
  <c r="BJ19" i="2"/>
  <c r="BC19" i="2"/>
  <c r="BA19" i="2"/>
  <c r="AY19" i="2"/>
  <c r="AV19" i="2"/>
  <c r="AT19" i="2"/>
  <c r="AR19" i="2"/>
  <c r="AO19" i="2"/>
  <c r="AM19" i="2"/>
  <c r="AK19" i="2"/>
  <c r="AH19" i="2"/>
  <c r="AF19" i="2"/>
  <c r="AD19" i="2"/>
  <c r="AA19" i="2"/>
  <c r="Y19" i="2"/>
  <c r="W19" i="2"/>
  <c r="T19" i="2"/>
  <c r="R19" i="2"/>
  <c r="P19" i="2"/>
  <c r="M19" i="2"/>
  <c r="K19" i="2"/>
  <c r="I19" i="2"/>
  <c r="F19" i="2"/>
  <c r="E19" i="2"/>
  <c r="C19" i="2"/>
  <c r="BJ18" i="2"/>
  <c r="BC18" i="2"/>
  <c r="BA18" i="2"/>
  <c r="AY18" i="2"/>
  <c r="AV18" i="2"/>
  <c r="AT18" i="2"/>
  <c r="AR18" i="2"/>
  <c r="AO18" i="2"/>
  <c r="AM18" i="2"/>
  <c r="AK18" i="2"/>
  <c r="AH18" i="2"/>
  <c r="AF18" i="2"/>
  <c r="AD18" i="2"/>
  <c r="AA18" i="2"/>
  <c r="Y18" i="2"/>
  <c r="W18" i="2"/>
  <c r="T18" i="2"/>
  <c r="R18" i="2"/>
  <c r="P18" i="2"/>
  <c r="M18" i="2"/>
  <c r="K18" i="2"/>
  <c r="I18" i="2"/>
  <c r="F18" i="2"/>
  <c r="E18" i="2"/>
  <c r="C18" i="2"/>
  <c r="BJ17" i="2"/>
  <c r="BC17" i="2"/>
  <c r="BA17" i="2"/>
  <c r="AY17" i="2"/>
  <c r="AV17" i="2"/>
  <c r="AT17" i="2"/>
  <c r="AR17" i="2"/>
  <c r="AO17" i="2"/>
  <c r="AM17" i="2"/>
  <c r="AK17" i="2"/>
  <c r="AH17" i="2"/>
  <c r="AF17" i="2"/>
  <c r="AD17" i="2"/>
  <c r="AA17" i="2"/>
  <c r="Y17" i="2"/>
  <c r="W17" i="2"/>
  <c r="T17" i="2"/>
  <c r="R17" i="2"/>
  <c r="P17" i="2"/>
  <c r="M17" i="2"/>
  <c r="K17" i="2"/>
  <c r="I17" i="2"/>
  <c r="F17" i="2"/>
  <c r="E17" i="2"/>
  <c r="E30" i="2" s="1"/>
  <c r="C17" i="2"/>
  <c r="BJ16" i="2"/>
  <c r="BC16" i="2"/>
  <c r="BA16" i="2"/>
  <c r="AY16" i="2"/>
  <c r="AV16" i="2"/>
  <c r="AT16" i="2"/>
  <c r="AR16" i="2"/>
  <c r="AO16" i="2"/>
  <c r="AM16" i="2"/>
  <c r="AK16" i="2"/>
  <c r="AH16" i="2"/>
  <c r="AF16" i="2"/>
  <c r="AD16" i="2"/>
  <c r="AA16" i="2"/>
  <c r="Y16" i="2"/>
  <c r="W16" i="2"/>
  <c r="T16" i="2"/>
  <c r="R16" i="2"/>
  <c r="P16" i="2"/>
  <c r="M16" i="2"/>
  <c r="K16" i="2"/>
  <c r="I16" i="2"/>
  <c r="F16" i="2"/>
  <c r="E16" i="2"/>
  <c r="C16" i="2"/>
  <c r="BJ15" i="2"/>
  <c r="BC15" i="2"/>
  <c r="BA15" i="2"/>
  <c r="AY15" i="2"/>
  <c r="AV15" i="2"/>
  <c r="AT15" i="2"/>
  <c r="AR15" i="2"/>
  <c r="AO15" i="2"/>
  <c r="AM15" i="2"/>
  <c r="AK15" i="2"/>
  <c r="AH15" i="2"/>
  <c r="AF15" i="2"/>
  <c r="AD15" i="2"/>
  <c r="AA15" i="2"/>
  <c r="Y15" i="2"/>
  <c r="W15" i="2"/>
  <c r="T15" i="2"/>
  <c r="R15" i="2"/>
  <c r="P15" i="2"/>
  <c r="M15" i="2"/>
  <c r="K15" i="2"/>
  <c r="I15" i="2"/>
  <c r="F15" i="2"/>
  <c r="E15" i="2"/>
  <c r="C15" i="2"/>
  <c r="BJ14" i="2"/>
  <c r="BC14" i="2"/>
  <c r="BA14" i="2"/>
  <c r="AY14" i="2"/>
  <c r="AV14" i="2"/>
  <c r="AT14" i="2"/>
  <c r="AR14" i="2"/>
  <c r="AO14" i="2"/>
  <c r="AM14" i="2"/>
  <c r="AK14" i="2"/>
  <c r="AH14" i="2"/>
  <c r="AF14" i="2"/>
  <c r="AD14" i="2"/>
  <c r="AA14" i="2"/>
  <c r="Y14" i="2"/>
  <c r="W14" i="2"/>
  <c r="T14" i="2"/>
  <c r="R14" i="2"/>
  <c r="P14" i="2"/>
  <c r="M14" i="2"/>
  <c r="K14" i="2"/>
  <c r="I14" i="2"/>
  <c r="F14" i="2"/>
  <c r="E14" i="2"/>
  <c r="C14" i="2"/>
  <c r="BJ13" i="2"/>
  <c r="BC13" i="2"/>
  <c r="BA13" i="2"/>
  <c r="AY13" i="2"/>
  <c r="AV13" i="2"/>
  <c r="AT13" i="2"/>
  <c r="AR13" i="2"/>
  <c r="AO13" i="2"/>
  <c r="AM13" i="2"/>
  <c r="AK13" i="2"/>
  <c r="AH13" i="2"/>
  <c r="AF13" i="2"/>
  <c r="AD13" i="2"/>
  <c r="AA13" i="2"/>
  <c r="Y13" i="2"/>
  <c r="W13" i="2"/>
  <c r="T13" i="2"/>
  <c r="R13" i="2"/>
  <c r="P13" i="2"/>
  <c r="M13" i="2"/>
  <c r="K13" i="2"/>
  <c r="I13" i="2"/>
  <c r="F13" i="2"/>
  <c r="E13" i="2"/>
  <c r="C13" i="2"/>
  <c r="BJ12" i="2"/>
  <c r="BC12" i="2"/>
  <c r="BA12" i="2"/>
  <c r="AY12" i="2"/>
  <c r="AV12" i="2"/>
  <c r="AT12" i="2"/>
  <c r="AR12" i="2"/>
  <c r="AO12" i="2"/>
  <c r="AM12" i="2"/>
  <c r="AK12" i="2"/>
  <c r="AH12" i="2"/>
  <c r="AF12" i="2"/>
  <c r="AD12" i="2"/>
  <c r="AA12" i="2"/>
  <c r="Y12" i="2"/>
  <c r="W12" i="2"/>
  <c r="T12" i="2"/>
  <c r="R12" i="2"/>
  <c r="P12" i="2"/>
  <c r="M12" i="2"/>
  <c r="K12" i="2"/>
  <c r="I12" i="2"/>
  <c r="F12" i="2"/>
  <c r="E12" i="2"/>
  <c r="C12" i="2"/>
  <c r="BJ11" i="2"/>
  <c r="BC11" i="2"/>
  <c r="BA11" i="2"/>
  <c r="AY11" i="2"/>
  <c r="AV11" i="2"/>
  <c r="AT11" i="2"/>
  <c r="AR11" i="2"/>
  <c r="AO11" i="2"/>
  <c r="AM11" i="2"/>
  <c r="AK11" i="2"/>
  <c r="AH11" i="2"/>
  <c r="AF11" i="2"/>
  <c r="AD11" i="2"/>
  <c r="AA11" i="2"/>
  <c r="Y11" i="2"/>
  <c r="W11" i="2"/>
  <c r="T11" i="2"/>
  <c r="R11" i="2"/>
  <c r="P11" i="2"/>
  <c r="M11" i="2"/>
  <c r="K11" i="2"/>
  <c r="I11" i="2"/>
  <c r="F11" i="2"/>
  <c r="E11" i="2"/>
  <c r="C11" i="2"/>
  <c r="BJ10" i="2"/>
  <c r="BJ30" i="2" s="1"/>
  <c r="BJ33" i="2" s="1"/>
  <c r="G74" i="5" s="1"/>
  <c r="Q74" i="5" s="1"/>
  <c r="BC10" i="2"/>
  <c r="BA10" i="2"/>
  <c r="BA30" i="2" s="1"/>
  <c r="AY10" i="2"/>
  <c r="AV10" i="2"/>
  <c r="AT10" i="2"/>
  <c r="AR10" i="2"/>
  <c r="AO10" i="2"/>
  <c r="AM10" i="2"/>
  <c r="AK10" i="2"/>
  <c r="AK30" i="2" s="1"/>
  <c r="AH10" i="2"/>
  <c r="AF10" i="2"/>
  <c r="AD10" i="2"/>
  <c r="AA10" i="2"/>
  <c r="Y10" i="2"/>
  <c r="W10" i="2"/>
  <c r="T10" i="2"/>
  <c r="R10" i="2"/>
  <c r="P10" i="2"/>
  <c r="P30" i="2" s="1"/>
  <c r="M10" i="2"/>
  <c r="K10" i="2"/>
  <c r="I10" i="2"/>
  <c r="F10" i="2"/>
  <c r="E10" i="2"/>
  <c r="C10" i="2"/>
  <c r="AP20" i="2" l="1"/>
  <c r="AI16" i="2"/>
  <c r="AB20" i="2"/>
  <c r="N26" i="2"/>
  <c r="BD18" i="2"/>
  <c r="AP14" i="2"/>
  <c r="BD25" i="2"/>
  <c r="AA30" i="3"/>
  <c r="AB10" i="3" s="1"/>
  <c r="R30" i="2"/>
  <c r="AF30" i="2"/>
  <c r="F30" i="2"/>
  <c r="AH30" i="2"/>
  <c r="AV30" i="2"/>
  <c r="M30" i="3"/>
  <c r="N10" i="3" s="1"/>
  <c r="BK11" i="3"/>
  <c r="AB16" i="3"/>
  <c r="N18" i="3"/>
  <c r="G19" i="3"/>
  <c r="T30" i="2"/>
  <c r="U14" i="2" s="1"/>
  <c r="U10" i="2"/>
  <c r="AI10" i="2"/>
  <c r="W27" i="2"/>
  <c r="W26" i="2"/>
  <c r="V33" i="2"/>
  <c r="W23" i="2"/>
  <c r="W30" i="2" s="1"/>
  <c r="AH30" i="3"/>
  <c r="AI24" i="3" s="1"/>
  <c r="N20" i="3"/>
  <c r="BD28" i="2"/>
  <c r="AM26" i="2"/>
  <c r="AL33" i="2"/>
  <c r="AM22" i="2"/>
  <c r="BC30" i="3"/>
  <c r="BD14" i="3" s="1"/>
  <c r="BD10" i="3"/>
  <c r="AP12" i="3"/>
  <c r="AB14" i="3"/>
  <c r="U15" i="3"/>
  <c r="BD18" i="3"/>
  <c r="AP20" i="3"/>
  <c r="AB22" i="3"/>
  <c r="AB18" i="3"/>
  <c r="I30" i="2"/>
  <c r="AY30" i="2"/>
  <c r="K30" i="2"/>
  <c r="Y30" i="2"/>
  <c r="AM30" i="2"/>
  <c r="AM23" i="2"/>
  <c r="G26" i="2"/>
  <c r="BD27" i="2"/>
  <c r="M30" i="2"/>
  <c r="N18" i="2" s="1"/>
  <c r="BK20" i="3"/>
  <c r="BD21" i="3"/>
  <c r="AA30" i="2"/>
  <c r="AB16" i="2" s="1"/>
  <c r="BC30" i="2"/>
  <c r="BD14" i="2" s="1"/>
  <c r="G23" i="2"/>
  <c r="AI27" i="2"/>
  <c r="AM28" i="2"/>
  <c r="AC33" i="2"/>
  <c r="AD28" i="2"/>
  <c r="AD27" i="2"/>
  <c r="AD26" i="2"/>
  <c r="AD30" i="2" s="1"/>
  <c r="AO30" i="3"/>
  <c r="AP16" i="3" s="1"/>
  <c r="AP10" i="3"/>
  <c r="AB12" i="3"/>
  <c r="U13" i="3"/>
  <c r="N14" i="3"/>
  <c r="BD16" i="3"/>
  <c r="AP18" i="3"/>
  <c r="AB20" i="3"/>
  <c r="N22" i="3"/>
  <c r="AO30" i="2"/>
  <c r="AP18" i="2" s="1"/>
  <c r="AB10" i="2"/>
  <c r="AP10" i="2"/>
  <c r="BD10" i="2"/>
  <c r="AW24" i="2"/>
  <c r="U28" i="2"/>
  <c r="AP28" i="2"/>
  <c r="AS33" i="2"/>
  <c r="AT28" i="2"/>
  <c r="AT27" i="2"/>
  <c r="AT26" i="2"/>
  <c r="AT25" i="2"/>
  <c r="AT30" i="2" s="1"/>
  <c r="BD19" i="3"/>
  <c r="AP21" i="3"/>
  <c r="C26" i="2"/>
  <c r="C30" i="2" s="1"/>
  <c r="N24" i="3"/>
  <c r="G25" i="3"/>
  <c r="BK26" i="3"/>
  <c r="AR27" i="2"/>
  <c r="AR30" i="2" s="1"/>
  <c r="P30" i="3"/>
  <c r="AD30" i="3"/>
  <c r="AR30" i="3"/>
  <c r="AP23" i="3"/>
  <c r="AB25" i="3"/>
  <c r="AB26" i="3"/>
  <c r="AP27" i="3"/>
  <c r="BK27" i="3"/>
  <c r="AP28" i="3"/>
  <c r="E30" i="3"/>
  <c r="AF30" i="3"/>
  <c r="AT30" i="3"/>
  <c r="BH30" i="3"/>
  <c r="BK23" i="3"/>
  <c r="BD24" i="3"/>
  <c r="AY27" i="3"/>
  <c r="AY25" i="3"/>
  <c r="AX33" i="3"/>
  <c r="F30" i="3"/>
  <c r="G21" i="3" s="1"/>
  <c r="T30" i="3"/>
  <c r="U28" i="3" s="1"/>
  <c r="AV30" i="3"/>
  <c r="AW22" i="3" s="1"/>
  <c r="BJ30" i="3"/>
  <c r="BK28" i="3" s="1"/>
  <c r="AB23" i="3"/>
  <c r="N25" i="3"/>
  <c r="N26" i="3"/>
  <c r="G27" i="3"/>
  <c r="AB27" i="3"/>
  <c r="G28" i="3"/>
  <c r="AB28" i="3"/>
  <c r="B33" i="3"/>
  <c r="C28" i="3"/>
  <c r="C26" i="3"/>
  <c r="C30" i="3" s="1"/>
  <c r="L74" i="5"/>
  <c r="BD22" i="3"/>
  <c r="AP24" i="3"/>
  <c r="BD25" i="3"/>
  <c r="C35" i="4"/>
  <c r="L67" i="5"/>
  <c r="U76" i="5"/>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W30" i="3"/>
  <c r="AK30" i="3"/>
  <c r="AY30" i="3"/>
  <c r="N23" i="3"/>
  <c r="G24" i="3"/>
  <c r="BK24" i="3"/>
  <c r="BD26" i="3"/>
  <c r="N27" i="3"/>
  <c r="N28" i="3"/>
  <c r="AY28" i="3"/>
  <c r="L39" i="5"/>
  <c r="AP22" i="3"/>
  <c r="AB24" i="3"/>
  <c r="U25" i="3"/>
  <c r="BD27" i="3"/>
  <c r="K27" i="3"/>
  <c r="J33" i="3"/>
  <c r="K28" i="3"/>
  <c r="K26" i="3"/>
  <c r="K30" i="3" s="1"/>
  <c r="AI19" i="3" l="1"/>
  <c r="G20" i="3"/>
  <c r="AI21" i="3"/>
  <c r="G13" i="3"/>
  <c r="G11" i="3"/>
  <c r="AH33" i="2"/>
  <c r="AI21" i="2"/>
  <c r="AI13" i="2"/>
  <c r="AI25" i="2"/>
  <c r="AI19" i="2"/>
  <c r="AI11" i="2"/>
  <c r="AI30" i="2" s="1"/>
  <c r="AI17" i="2"/>
  <c r="AI15" i="2"/>
  <c r="AP19" i="3"/>
  <c r="N22" i="2"/>
  <c r="AI20" i="2"/>
  <c r="AP16" i="2"/>
  <c r="AB24" i="2"/>
  <c r="AB18" i="2"/>
  <c r="AV33" i="3"/>
  <c r="AW18" i="3"/>
  <c r="AW16" i="3"/>
  <c r="AW14" i="3"/>
  <c r="AW12" i="3"/>
  <c r="AW10" i="3"/>
  <c r="G22" i="3"/>
  <c r="G18" i="3"/>
  <c r="G16" i="3"/>
  <c r="G14" i="3"/>
  <c r="G12" i="3"/>
  <c r="G10" i="3"/>
  <c r="F33" i="3"/>
  <c r="AI11" i="3"/>
  <c r="M33" i="2"/>
  <c r="G25" i="5" s="1"/>
  <c r="N24" i="2"/>
  <c r="N17" i="2"/>
  <c r="N19" i="2"/>
  <c r="N25" i="2"/>
  <c r="N15" i="2"/>
  <c r="N11" i="2"/>
  <c r="N23" i="2"/>
  <c r="N21" i="2"/>
  <c r="N13" i="2"/>
  <c r="AI13" i="3"/>
  <c r="AP26" i="3"/>
  <c r="U27" i="2"/>
  <c r="T33" i="2"/>
  <c r="U21" i="2"/>
  <c r="U13" i="2"/>
  <c r="U25" i="2"/>
  <c r="U11" i="2"/>
  <c r="U30" i="2" s="1"/>
  <c r="U19" i="2"/>
  <c r="U15" i="2"/>
  <c r="U17" i="2"/>
  <c r="U17" i="3"/>
  <c r="AI17" i="3"/>
  <c r="F33" i="2"/>
  <c r="G21" i="2"/>
  <c r="G13" i="2"/>
  <c r="G19" i="2"/>
  <c r="G11" i="2"/>
  <c r="G25" i="2"/>
  <c r="G17" i="2"/>
  <c r="G15" i="2"/>
  <c r="BD20" i="2"/>
  <c r="U18" i="2"/>
  <c r="AB14" i="2"/>
  <c r="G22" i="2"/>
  <c r="N10" i="2"/>
  <c r="G12" i="2"/>
  <c r="N16" i="2"/>
  <c r="AV33" i="2"/>
  <c r="AW25" i="2"/>
  <c r="AW22" i="2"/>
  <c r="AW21" i="2"/>
  <c r="AW13" i="2"/>
  <c r="AW15" i="2"/>
  <c r="AW11" i="2"/>
  <c r="AW19" i="2"/>
  <c r="AW17" i="2"/>
  <c r="AW23" i="3"/>
  <c r="G23" i="3"/>
  <c r="U23" i="3"/>
  <c r="AW17" i="3"/>
  <c r="AW19" i="3"/>
  <c r="AI28" i="2"/>
  <c r="BK25" i="3"/>
  <c r="U19" i="3"/>
  <c r="M33" i="3"/>
  <c r="N21" i="3"/>
  <c r="N19" i="3"/>
  <c r="N17" i="3"/>
  <c r="N15" i="3"/>
  <c r="N13" i="3"/>
  <c r="N11" i="3"/>
  <c r="N30" i="3" s="1"/>
  <c r="BK13" i="3"/>
  <c r="AW28" i="2"/>
  <c r="G16" i="2"/>
  <c r="N12" i="2"/>
  <c r="AW20" i="2"/>
  <c r="G18" i="2"/>
  <c r="AI20" i="3"/>
  <c r="AW27" i="3"/>
  <c r="G26" i="3"/>
  <c r="AO33" i="2"/>
  <c r="AP17" i="2"/>
  <c r="AP25" i="2"/>
  <c r="AP24" i="2"/>
  <c r="AP15" i="2"/>
  <c r="AP19" i="2"/>
  <c r="AP30" i="2" s="1"/>
  <c r="AP11" i="2"/>
  <c r="AP22" i="2"/>
  <c r="AP21" i="2"/>
  <c r="AP13" i="2"/>
  <c r="AO33" i="3"/>
  <c r="H53" i="5" s="1"/>
  <c r="AP17" i="3"/>
  <c r="AP15" i="3"/>
  <c r="AP13" i="3"/>
  <c r="AP11" i="3"/>
  <c r="AP30" i="3" s="1"/>
  <c r="BC33" i="2"/>
  <c r="G67" i="5" s="1"/>
  <c r="Q67" i="5" s="1"/>
  <c r="BD23" i="2"/>
  <c r="BD17" i="2"/>
  <c r="BD11" i="2"/>
  <c r="BD30" i="2" s="1"/>
  <c r="BD15" i="2"/>
  <c r="BD19" i="2"/>
  <c r="BD22" i="2"/>
  <c r="BD21" i="2"/>
  <c r="BD13" i="2"/>
  <c r="AW26" i="2"/>
  <c r="AW11" i="3"/>
  <c r="N28" i="2"/>
  <c r="AP25" i="3"/>
  <c r="N12" i="3"/>
  <c r="AI15" i="3"/>
  <c r="AB28" i="2"/>
  <c r="U11" i="3"/>
  <c r="G28" i="2"/>
  <c r="AW14" i="2"/>
  <c r="AW12" i="2"/>
  <c r="AI18" i="2"/>
  <c r="AI14" i="2"/>
  <c r="BD24" i="2"/>
  <c r="AP12" i="2"/>
  <c r="AI26" i="3"/>
  <c r="U24" i="3"/>
  <c r="BK15" i="3"/>
  <c r="AA33" i="2"/>
  <c r="G39" i="5" s="1"/>
  <c r="AB19" i="2"/>
  <c r="AB26" i="2"/>
  <c r="AB17" i="2"/>
  <c r="AB25" i="2"/>
  <c r="AB15" i="2"/>
  <c r="AB21" i="2"/>
  <c r="AB13" i="2"/>
  <c r="AB23" i="2"/>
  <c r="AB11" i="2"/>
  <c r="AB30" i="2" s="1"/>
  <c r="BK21" i="3"/>
  <c r="BK17" i="3"/>
  <c r="AB27" i="2"/>
  <c r="AW24" i="3"/>
  <c r="U26" i="2"/>
  <c r="AW21" i="3"/>
  <c r="AP14" i="3"/>
  <c r="AW27" i="2"/>
  <c r="AP27" i="2"/>
  <c r="AA33" i="3"/>
  <c r="AB19" i="3"/>
  <c r="AB17" i="3"/>
  <c r="AB15" i="3"/>
  <c r="AB13" i="3"/>
  <c r="AB11" i="3"/>
  <c r="AB30" i="3" s="1"/>
  <c r="N14" i="2"/>
  <c r="AI12" i="2"/>
  <c r="AB12" i="2"/>
  <c r="U16" i="2"/>
  <c r="U22" i="2"/>
  <c r="AW16" i="2"/>
  <c r="AI22" i="2"/>
  <c r="AW28" i="3"/>
  <c r="AI28" i="3"/>
  <c r="AI27" i="3"/>
  <c r="AW20" i="3"/>
  <c r="G15" i="3"/>
  <c r="G17" i="3"/>
  <c r="BC33" i="3"/>
  <c r="BD17" i="3"/>
  <c r="BD15" i="3"/>
  <c r="BD13" i="3"/>
  <c r="BD11" i="3"/>
  <c r="BD30" i="3" s="1"/>
  <c r="G27" i="2"/>
  <c r="BD23" i="3"/>
  <c r="AI23" i="2"/>
  <c r="BD20" i="3"/>
  <c r="AW13" i="3"/>
  <c r="G24" i="2"/>
  <c r="BD28" i="3"/>
  <c r="U24" i="2"/>
  <c r="AI26" i="2"/>
  <c r="BD12" i="2"/>
  <c r="AB22" i="2"/>
  <c r="G10" i="2"/>
  <c r="G14" i="2"/>
  <c r="G20" i="2"/>
  <c r="BD26" i="2"/>
  <c r="U20" i="2"/>
  <c r="AW25" i="3"/>
  <c r="AI18" i="3"/>
  <c r="AI16" i="3"/>
  <c r="AI14" i="3"/>
  <c r="AI12" i="3"/>
  <c r="AI10" i="3"/>
  <c r="AH33" i="3"/>
  <c r="H46" i="5" s="1"/>
  <c r="AI22" i="3"/>
  <c r="U22" i="3"/>
  <c r="U20" i="3"/>
  <c r="U18" i="3"/>
  <c r="U16" i="3"/>
  <c r="U14" i="3"/>
  <c r="U12" i="3"/>
  <c r="U10" i="3"/>
  <c r="T33" i="3"/>
  <c r="H32" i="5" s="1"/>
  <c r="AI23" i="3"/>
  <c r="U26" i="3"/>
  <c r="AI25" i="3"/>
  <c r="BJ33" i="3"/>
  <c r="H74" i="5" s="1"/>
  <c r="R74" i="5" s="1"/>
  <c r="BK18" i="3"/>
  <c r="BK16" i="3"/>
  <c r="BK14" i="3"/>
  <c r="BK12" i="3"/>
  <c r="BK10" i="3"/>
  <c r="AW26" i="3"/>
  <c r="U27" i="3"/>
  <c r="N27" i="2"/>
  <c r="U21" i="3"/>
  <c r="U23" i="2"/>
  <c r="AW15" i="3"/>
  <c r="N16" i="3"/>
  <c r="BK22" i="3"/>
  <c r="AW10" i="2"/>
  <c r="AW30" i="2" s="1"/>
  <c r="BK19" i="3"/>
  <c r="BD12" i="3"/>
  <c r="AW23" i="2"/>
  <c r="AB21" i="3"/>
  <c r="AI24" i="2"/>
  <c r="BD16" i="2"/>
  <c r="N20" i="2"/>
  <c r="AP26" i="2"/>
  <c r="U12" i="2"/>
  <c r="AW18" i="2"/>
  <c r="AP23" i="2"/>
  <c r="BK30" i="3" l="1"/>
  <c r="H39" i="5"/>
  <c r="U30" i="3"/>
  <c r="G32" i="5"/>
  <c r="AI30" i="3"/>
  <c r="G30" i="3"/>
  <c r="AW30" i="3"/>
  <c r="N30" i="2"/>
  <c r="G46" i="5"/>
  <c r="G30" i="2"/>
  <c r="H67" i="5"/>
  <c r="R67" i="5" s="1"/>
  <c r="R60" i="5" s="1"/>
  <c r="R53" i="5" s="1"/>
  <c r="R46" i="5" s="1"/>
  <c r="R39" i="5" s="1"/>
  <c r="R32" i="5" s="1"/>
  <c r="R25" i="5" s="1"/>
  <c r="G60" i="5"/>
  <c r="Q60" i="5" s="1"/>
  <c r="Q53" i="5" s="1"/>
  <c r="Q46" i="5" s="1"/>
  <c r="Q39" i="5" s="1"/>
  <c r="Q32" i="5" s="1"/>
  <c r="Q25" i="5" s="1"/>
  <c r="G53" i="5"/>
  <c r="H25" i="5"/>
  <c r="H60" i="5"/>
</calcChain>
</file>

<file path=xl/sharedStrings.xml><?xml version="1.0" encoding="utf-8"?>
<sst xmlns="http://schemas.openxmlformats.org/spreadsheetml/2006/main" count="537" uniqueCount="115">
  <si>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</si>
  <si>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</si>
  <si>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</si>
  <si>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</si>
  <si>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</si>
  <si>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</si>
  <si>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</si>
  <si>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</si>
  <si>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</si>
  <si>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</si>
  <si>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</si>
  <si>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</si>
  <si>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</si>
  <si>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</si>
  <si>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</si>
  <si>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</si>
  <si>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</si>
  <si>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</si>
  <si>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</si>
  <si>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</si>
  <si>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</si>
  <si>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</si>
  <si>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</si>
  <si>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</si>
  <si>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</si>
  <si>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</si>
  <si>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</si>
  <si>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</si>
  <si>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</si>
  <si>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</si>
  <si>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</si>
  <si>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</si>
  <si>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</si>
  <si>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</si>
  <si>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</si>
  <si>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</si>
  <si>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</si>
  <si>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</si>
  <si>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</si>
  <si>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</si>
  <si>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</si>
  <si>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</si>
  <si>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</si>
  <si>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</si>
  <si>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</si>
  <si>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</si>
  <si>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</si>
  <si>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</si>
  <si>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</si>
  <si>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</si>
  <si>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</si>
  <si>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</si>
  <si>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</si>
  <si>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</si>
  <si>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</si>
  <si>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</si>
  <si>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</si>
  <si>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</si>
  <si>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</si>
  <si>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</si>
  <si>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</si>
  <si>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</si>
  <si>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</si>
  <si>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publishedweek172020.xlsx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</si>
  <si>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</si>
  <si>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</si>
  <si>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publishedweek172020.xlsx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</si>
  <si>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</si>
  <si>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</si>
  <si>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</si>
  <si>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5 May 2020 </t>
  </si>
  <si>
    <t>Total</t>
  </si>
  <si>
    <t>Awaiting verification</t>
  </si>
  <si>
    <t>0-19</t>
  </si>
  <si>
    <t>20-39</t>
  </si>
  <si>
    <t>40-59</t>
  </si>
  <si>
    <t>60-79</t>
  </si>
  <si>
    <t>80+</t>
  </si>
  <si>
    <r>
      <rPr>
        <b/>
        <sz val="10"/>
        <color rgb="FF4472C4"/>
        <rFont val="Calibri"/>
        <family val="2"/>
        <charset val="1"/>
      </rPr>
      <t>Cumulative</t>
    </r>
    <r>
      <rPr>
        <b/>
        <sz val="10"/>
        <rFont val="Calibri"/>
        <family val="2"/>
        <charset val="1"/>
      </rPr>
      <t xml:space="preserve"> deaths up to 5pm 5 May 2020 </t>
    </r>
  </si>
  <si>
    <t>National Health Service (NHS)</t>
  </si>
  <si>
    <t>COVID-19-total-announced-deaths-9-May-2020.xlsx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</si>
  <si>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</si>
  <si>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</si>
  <si>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</si>
  <si>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x</t>
  </si>
  <si>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</si>
  <si>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</si>
  <si>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</si>
  <si>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</si>
  <si>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</si>
  <si>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</si>
  <si>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</si>
  <si>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</si>
  <si>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</si>
  <si>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</si>
  <si>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</si>
  <si>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</si>
  <si>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</si>
  <si>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</si>
  <si>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</si>
  <si>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</si>
  <si>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</si>
  <si>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</si>
  <si>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</si>
  <si>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</si>
  <si>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</si>
  <si>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</si>
  <si>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</si>
  <si>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publishedweek172020.xlsx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</si>
  <si>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</si>
  <si>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</si>
  <si>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</si>
  <si>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data_09may.xlsx</t>
  </si>
  <si>
    <t>https://public.tableau.com/profile/public.health.wales.health.protection#!/vizhome/RapidCOVID-19virology-Public/Headlinesummary</t>
  </si>
  <si>
    <t>For 05/05/2020, the data were updated from the online plot.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</si>
</sst>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dd/mm/yy;@"/>
    <numFmt numFmtId="167" formatCode="_-* #,##0.00_-;\-* #,##0.00_-;_-* \-??_-;_-@_-"/>
    <numFmt numFmtId="168" formatCode="_-* #,##0_-;\-* #,##0_-;_-* \-??_-;_-@_-"/>
    <numFmt numFmtId="169" formatCode="#"/>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sz val="10"/>
      <name val="Arial"/>
      <charset val="1"/>
    </font>
    <font>
      <u/>
      <sz val="10"/>
      <color rgb="FF0563C1"/>
      <name val="Calibri"/>
      <family val="2"/>
      <charset val="1"/>
    </font>
    <font>
      <sz val="10"/>
      <name val="Arial"/>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C0C0C0"/>
      </patternFill>
    </fill>
    <fill>
      <patternFill patternType="solid">
        <fgColor theme="0"/>
        <bgColor rgb="FFFFFFCC"/>
      </patternFill>
    </fill>
    <fill>
      <patternFill patternType="solid">
        <fgColor theme="0"/>
        <bgColor indexed="64"/>
      </patternFill>
    </fill>
  </fills>
  <borders count="50">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style="hair">
        <color auto="1"/>
      </left>
      <right style="thin">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7" fontId="41" fillId="0" borderId="0" applyBorder="0" applyProtection="0"/>
    <xf numFmtId="0" fontId="4" fillId="0" borderId="0" applyBorder="0" applyProtection="0"/>
  </cellStyleXfs>
  <cellXfs count="236">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0" fontId="23" fillId="2" borderId="6" xfId="0" applyFont="1" applyFill="1" applyBorder="1" applyAlignment="1">
      <alignment horizontal="right"/>
    </xf>
    <xf numFmtId="0" fontId="22" fillId="2" borderId="7" xfId="0" applyFont="1" applyFill="1" applyBorder="1" applyAlignment="1">
      <alignment horizontal="center"/>
    </xf>
    <xf numFmtId="0" fontId="24" fillId="2" borderId="7" xfId="0" applyFont="1" applyFill="1" applyBorder="1" applyAlignment="1">
      <alignment horizontal="center"/>
    </xf>
    <xf numFmtId="0" fontId="22" fillId="2" borderId="8" xfId="0" applyFont="1" applyFill="1" applyBorder="1" applyAlignment="1">
      <alignment horizontal="center"/>
    </xf>
    <xf numFmtId="0" fontId="22" fillId="2" borderId="9" xfId="0" applyFont="1" applyFill="1" applyBorder="1" applyAlignment="1">
      <alignment horizontal="center"/>
    </xf>
    <xf numFmtId="0" fontId="24" fillId="2" borderId="10" xfId="0" applyFont="1" applyFill="1" applyBorder="1" applyAlignment="1">
      <alignment horizontal="center"/>
    </xf>
    <xf numFmtId="49" fontId="23" fillId="2" borderId="3" xfId="0" applyNumberFormat="1" applyFont="1" applyFill="1" applyBorder="1" applyAlignment="1">
      <alignment horizontal="right"/>
    </xf>
    <xf numFmtId="165" fontId="24" fillId="2" borderId="0" xfId="0" applyNumberFormat="1" applyFont="1" applyFill="1" applyBorder="1"/>
    <xf numFmtId="0" fontId="13" fillId="2" borderId="0" xfId="0" applyFont="1" applyFill="1" applyBorder="1"/>
    <xf numFmtId="165" fontId="24" fillId="2" borderId="11" xfId="0" applyNumberFormat="1" applyFont="1" applyFill="1" applyBorder="1"/>
    <xf numFmtId="0" fontId="0" fillId="2" borderId="12"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0"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6"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7" fillId="2" borderId="3" xfId="0" applyFont="1" applyFill="1" applyBorder="1" applyAlignment="1">
      <alignment horizontal="right"/>
    </xf>
    <xf numFmtId="0" fontId="13" fillId="2" borderId="12" xfId="0" applyFont="1" applyFill="1" applyBorder="1"/>
    <xf numFmtId="1" fontId="28" fillId="2" borderId="0" xfId="0" applyNumberFormat="1" applyFont="1" applyFill="1" applyBorder="1"/>
    <xf numFmtId="0" fontId="29" fillId="2" borderId="14" xfId="0" applyFont="1" applyFill="1" applyBorder="1"/>
    <xf numFmtId="1" fontId="30" fillId="2" borderId="0" xfId="0" applyNumberFormat="1" applyFont="1" applyFill="1" applyBorder="1"/>
    <xf numFmtId="0" fontId="29" fillId="2" borderId="0" xfId="0"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2" fillId="2" borderId="3" xfId="0" applyFont="1" applyFill="1" applyBorder="1" applyAlignment="1">
      <alignment horizontal="right"/>
    </xf>
    <xf numFmtId="0" fontId="26" fillId="2" borderId="13" xfId="0" applyFont="1" applyFill="1" applyBorder="1"/>
    <xf numFmtId="0" fontId="23" fillId="2" borderId="15" xfId="0" applyFont="1" applyFill="1" applyBorder="1" applyAlignment="1">
      <alignment horizontal="right"/>
    </xf>
    <xf numFmtId="0" fontId="22" fillId="2" borderId="7" xfId="0" applyFont="1" applyFill="1" applyBorder="1"/>
    <xf numFmtId="0" fontId="26" fillId="2" borderId="9" xfId="0" applyFont="1" applyFill="1" applyBorder="1"/>
    <xf numFmtId="0" fontId="26" fillId="2" borderId="7" xfId="0" applyFont="1" applyFill="1" applyBorder="1"/>
    <xf numFmtId="1" fontId="26" fillId="2" borderId="7" xfId="0" applyNumberFormat="1" applyFont="1" applyFill="1" applyBorder="1"/>
    <xf numFmtId="0" fontId="26" fillId="2" borderId="10" xfId="0" applyFont="1" applyFill="1" applyBorder="1"/>
    <xf numFmtId="0" fontId="23" fillId="2" borderId="16" xfId="0" applyFont="1" applyFill="1" applyBorder="1"/>
    <xf numFmtId="1" fontId="23" fillId="2" borderId="16" xfId="0" applyNumberFormat="1" applyFont="1" applyFill="1" applyBorder="1"/>
    <xf numFmtId="0" fontId="31" fillId="2" borderId="17" xfId="0" applyFont="1" applyFill="1" applyBorder="1"/>
    <xf numFmtId="0" fontId="31" fillId="2" borderId="16" xfId="0" applyFont="1" applyFill="1" applyBorder="1"/>
    <xf numFmtId="1" fontId="31" fillId="2" borderId="16" xfId="0" applyNumberFormat="1" applyFont="1" applyFill="1" applyBorder="1"/>
    <xf numFmtId="0" fontId="31" fillId="2" borderId="18"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19" xfId="0" applyFont="1" applyFill="1" applyBorder="1"/>
    <xf numFmtId="0" fontId="23" fillId="2" borderId="2"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0" xfId="0" applyFont="1" applyFill="1" applyBorder="1" applyAlignment="1">
      <alignment horizontal="right"/>
    </xf>
    <xf numFmtId="164" fontId="21" fillId="2" borderId="6" xfId="0" applyNumberFormat="1" applyFont="1" applyFill="1" applyBorder="1" applyAlignment="1">
      <alignment horizontal="right" vertical="center"/>
    </xf>
    <xf numFmtId="164" fontId="21" fillId="2" borderId="6" xfId="0" applyNumberFormat="1" applyFont="1" applyFill="1" applyBorder="1" applyAlignment="1">
      <alignment horizontal="center"/>
    </xf>
    <xf numFmtId="164" fontId="22" fillId="3" borderId="15" xfId="0" applyNumberFormat="1" applyFont="1" applyFill="1" applyBorder="1" applyAlignment="1">
      <alignment horizontal="center"/>
    </xf>
    <xf numFmtId="164" fontId="22" fillId="2" borderId="15"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2" borderId="3" xfId="0" applyNumberFormat="1" applyFont="1" applyFill="1" applyBorder="1"/>
    <xf numFmtId="0" fontId="22" fillId="2" borderId="15" xfId="0" applyFont="1" applyFill="1" applyBorder="1" applyAlignment="1">
      <alignment horizontal="right"/>
    </xf>
    <xf numFmtId="0" fontId="13" fillId="2" borderId="23" xfId="0" applyFont="1" applyFill="1" applyBorder="1"/>
    <xf numFmtId="0" fontId="13" fillId="3" borderId="15" xfId="0" applyFont="1" applyFill="1" applyBorder="1"/>
    <xf numFmtId="0" fontId="13" fillId="2" borderId="15" xfId="0" applyFont="1" applyFill="1" applyBorder="1"/>
    <xf numFmtId="49" fontId="21" fillId="2" borderId="6" xfId="0" applyNumberFormat="1" applyFont="1" applyFill="1" applyBorder="1" applyAlignment="1">
      <alignment horizontal="right"/>
    </xf>
    <xf numFmtId="0" fontId="34" fillId="2" borderId="23" xfId="0" applyFont="1" applyFill="1" applyBorder="1" applyAlignment="1">
      <alignment horizontal="right"/>
    </xf>
    <xf numFmtId="0" fontId="21" fillId="2" borderId="23" xfId="0" applyFont="1" applyFill="1" applyBorder="1"/>
    <xf numFmtId="0" fontId="21" fillId="3" borderId="6" xfId="0" applyFont="1" applyFill="1" applyBorder="1"/>
    <xf numFmtId="0" fontId="21" fillId="2" borderId="6" xfId="0" applyFont="1" applyFill="1" applyBorder="1"/>
    <xf numFmtId="49" fontId="21" fillId="2" borderId="0" xfId="0" applyNumberFormat="1" applyFont="1" applyFill="1" applyBorder="1" applyAlignment="1">
      <alignment horizontal="right"/>
    </xf>
    <xf numFmtId="0" fontId="35" fillId="2" borderId="25" xfId="0" applyFont="1" applyFill="1" applyBorder="1" applyAlignment="1"/>
    <xf numFmtId="0" fontId="13" fillId="2" borderId="19" xfId="0" applyFont="1" applyFill="1" applyBorder="1"/>
    <xf numFmtId="0" fontId="13" fillId="2" borderId="26" xfId="0" applyFont="1" applyFill="1" applyBorder="1"/>
    <xf numFmtId="0" fontId="13" fillId="2" borderId="27" xfId="0" applyFont="1" applyFill="1" applyBorder="1"/>
    <xf numFmtId="0" fontId="21" fillId="2" borderId="3" xfId="0" applyFont="1" applyFill="1" applyBorder="1" applyAlignment="1">
      <alignment horizontal="right"/>
    </xf>
    <xf numFmtId="0" fontId="21" fillId="2" borderId="6" xfId="0" applyFont="1" applyFill="1" applyBorder="1" applyAlignment="1">
      <alignment horizontal="right"/>
    </xf>
    <xf numFmtId="0" fontId="21" fillId="2" borderId="28"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5" xfId="0" applyFont="1" applyFill="1" applyBorder="1"/>
    <xf numFmtId="0" fontId="13" fillId="2" borderId="14"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0" xfId="0" applyNumberFormat="1" applyFont="1" applyFill="1" applyBorder="1" applyAlignment="1">
      <alignment horizontal="center"/>
    </xf>
    <xf numFmtId="49" fontId="13" fillId="2" borderId="23" xfId="0" applyNumberFormat="1" applyFont="1" applyFill="1" applyBorder="1" applyAlignment="1">
      <alignment horizontal="center"/>
    </xf>
    <xf numFmtId="0" fontId="13" fillId="2" borderId="23" xfId="0" applyFont="1" applyFill="1" applyBorder="1" applyAlignment="1">
      <alignment horizontal="center"/>
    </xf>
    <xf numFmtId="49" fontId="13" fillId="2" borderId="36" xfId="0" applyNumberFormat="1" applyFont="1" applyFill="1" applyBorder="1" applyAlignment="1">
      <alignment horizontal="center"/>
    </xf>
    <xf numFmtId="49" fontId="13" fillId="2" borderId="37" xfId="0" applyNumberFormat="1" applyFont="1" applyFill="1" applyBorder="1" applyAlignment="1">
      <alignment horizontal="center" vertical="center" wrapText="1"/>
    </xf>
    <xf numFmtId="49" fontId="21" fillId="2" borderId="38" xfId="0" applyNumberFormat="1" applyFont="1" applyFill="1" applyBorder="1" applyAlignment="1">
      <alignment horizontal="center" vertical="center" wrapText="1"/>
    </xf>
    <xf numFmtId="49" fontId="13" fillId="2" borderId="39" xfId="0" applyNumberFormat="1" applyFont="1" applyFill="1" applyBorder="1" applyAlignment="1">
      <alignment horizontal="center"/>
    </xf>
    <xf numFmtId="49" fontId="13" fillId="2" borderId="40" xfId="0" applyNumberFormat="1" applyFont="1" applyFill="1" applyBorder="1" applyAlignment="1">
      <alignment horizontal="center"/>
    </xf>
    <xf numFmtId="0" fontId="13" fillId="2" borderId="40" xfId="0" applyFont="1" applyFill="1" applyBorder="1" applyAlignment="1">
      <alignment horizontal="center"/>
    </xf>
    <xf numFmtId="0" fontId="21" fillId="2" borderId="40" xfId="0" applyFont="1" applyFill="1" applyBorder="1" applyAlignment="1">
      <alignment horizontal="center" vertical="center" wrapText="1"/>
    </xf>
    <xf numFmtId="0" fontId="13" fillId="2" borderId="40" xfId="0" applyFont="1" applyFill="1" applyBorder="1" applyAlignment="1">
      <alignment horizontal="right" vertical="center" wrapText="1"/>
    </xf>
    <xf numFmtId="0" fontId="13" fillId="2" borderId="41" xfId="0" applyFont="1" applyFill="1" applyBorder="1" applyAlignment="1">
      <alignment horizontal="right" vertical="center" wrapText="1"/>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166" fontId="13" fillId="2" borderId="0" xfId="0" applyNumberFormat="1" applyFont="1" applyFill="1" applyBorder="1" applyAlignment="1">
      <alignment horizontal="center"/>
    </xf>
    <xf numFmtId="49" fontId="13" fillId="2" borderId="43" xfId="0" applyNumberFormat="1" applyFont="1" applyFill="1" applyBorder="1" applyAlignment="1">
      <alignment horizontal="center"/>
    </xf>
    <xf numFmtId="0" fontId="13" fillId="2" borderId="44" xfId="0" applyFont="1" applyFill="1" applyBorder="1" applyAlignment="1">
      <alignment horizontal="right" vertical="center"/>
    </xf>
    <xf numFmtId="0" fontId="13" fillId="2" borderId="11"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5"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4" xfId="0" applyFont="1" applyFill="1" applyBorder="1" applyAlignment="1">
      <alignment horizontal="center"/>
    </xf>
    <xf numFmtId="0" fontId="21" fillId="2" borderId="44"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21" fillId="2" borderId="43" xfId="0" applyFont="1" applyFill="1" applyBorder="1" applyAlignment="1">
      <alignment horizontal="center" vertical="center" wrapText="1"/>
    </xf>
    <xf numFmtId="49" fontId="13" fillId="2" borderId="11" xfId="0" applyNumberFormat="1" applyFont="1" applyFill="1" applyBorder="1" applyAlignment="1">
      <alignment horizontal="center"/>
    </xf>
    <xf numFmtId="49" fontId="13" fillId="2" borderId="0" xfId="0" applyNumberFormat="1" applyFont="1" applyFill="1" applyBorder="1" applyAlignment="1">
      <alignment horizontal="center"/>
    </xf>
    <xf numFmtId="166" fontId="13" fillId="2" borderId="44" xfId="0" applyNumberFormat="1" applyFont="1" applyFill="1" applyBorder="1" applyAlignment="1">
      <alignment horizontal="center"/>
    </xf>
    <xf numFmtId="0" fontId="0" fillId="2" borderId="44" xfId="0" applyFill="1" applyBorder="1"/>
    <xf numFmtId="168" fontId="39" fillId="2" borderId="0" xfId="1" applyNumberFormat="1" applyFont="1" applyFill="1" applyBorder="1" applyAlignment="1" applyProtection="1"/>
    <xf numFmtId="168" fontId="39" fillId="2" borderId="11" xfId="1" applyNumberFormat="1" applyFont="1" applyFill="1" applyBorder="1" applyAlignment="1" applyProtection="1"/>
    <xf numFmtId="0" fontId="13" fillId="2" borderId="0" xfId="0" applyFont="1" applyFill="1" applyBorder="1" applyAlignment="1">
      <alignment horizontal="center"/>
    </xf>
    <xf numFmtId="0" fontId="22" fillId="2" borderId="11" xfId="0" applyFont="1" applyFill="1" applyBorder="1"/>
    <xf numFmtId="0" fontId="13" fillId="2" borderId="11" xfId="0" applyFont="1" applyFill="1" applyBorder="1" applyAlignment="1">
      <alignment horizontal="center"/>
    </xf>
    <xf numFmtId="0" fontId="21" fillId="2" borderId="11" xfId="0" applyFont="1" applyFill="1" applyBorder="1" applyAlignment="1">
      <alignment horizontal="center" vertical="center" wrapText="1"/>
    </xf>
    <xf numFmtId="166" fontId="13" fillId="2" borderId="45" xfId="0" applyNumberFormat="1" applyFont="1" applyFill="1" applyBorder="1" applyAlignment="1">
      <alignment horizontal="center"/>
    </xf>
    <xf numFmtId="1" fontId="13" fillId="2" borderId="44" xfId="0" applyNumberFormat="1" applyFont="1" applyFill="1" applyBorder="1"/>
    <xf numFmtId="1" fontId="13" fillId="2" borderId="43" xfId="0" applyNumberFormat="1" applyFont="1" applyFill="1" applyBorder="1"/>
    <xf numFmtId="0" fontId="13" fillId="2" borderId="44" xfId="0" applyFont="1" applyFill="1" applyBorder="1"/>
    <xf numFmtId="0" fontId="13" fillId="2" borderId="11" xfId="0" applyFont="1" applyFill="1" applyBorder="1" applyAlignment="1">
      <alignment horizontal="right"/>
    </xf>
    <xf numFmtId="0" fontId="22" fillId="2" borderId="0" xfId="0" applyFont="1" applyFill="1" applyAlignment="1">
      <alignment horizontal="center" vertical="center"/>
    </xf>
    <xf numFmtId="1" fontId="13" fillId="2" borderId="45" xfId="0" applyNumberFormat="1" applyFont="1" applyFill="1" applyBorder="1"/>
    <xf numFmtId="1" fontId="13" fillId="2" borderId="11" xfId="0" applyNumberFormat="1" applyFont="1" applyFill="1" applyBorder="1"/>
    <xf numFmtId="0" fontId="13" fillId="2" borderId="0" xfId="0" applyFont="1" applyFill="1" applyAlignment="1">
      <alignment horizontal="right"/>
    </xf>
    <xf numFmtId="0" fontId="22" fillId="2" borderId="0" xfId="0" applyFont="1" applyFill="1"/>
    <xf numFmtId="0" fontId="13" fillId="2" borderId="44" xfId="0" applyFont="1" applyFill="1" applyBorder="1" applyAlignment="1">
      <alignment horizontal="right"/>
    </xf>
    <xf numFmtId="0" fontId="13" fillId="2" borderId="43" xfId="0" applyFont="1" applyFill="1" applyBorder="1" applyAlignment="1">
      <alignment horizontal="right"/>
    </xf>
    <xf numFmtId="0" fontId="13" fillId="2" borderId="45" xfId="0" applyFont="1" applyFill="1" applyBorder="1" applyAlignment="1">
      <alignment horizontal="right"/>
    </xf>
    <xf numFmtId="1" fontId="13" fillId="2" borderId="44" xfId="0" applyNumberFormat="1" applyFont="1" applyFill="1" applyBorder="1" applyAlignment="1">
      <alignment horizontal="right"/>
    </xf>
    <xf numFmtId="0" fontId="13" fillId="2" borderId="43" xfId="0" applyFont="1" applyFill="1" applyBorder="1"/>
    <xf numFmtId="0" fontId="22" fillId="2" borderId="44" xfId="0" applyFont="1" applyFill="1" applyBorder="1"/>
    <xf numFmtId="166" fontId="13" fillId="2" borderId="46" xfId="0" applyNumberFormat="1" applyFont="1" applyFill="1" applyBorder="1" applyAlignment="1">
      <alignment horizontal="center"/>
    </xf>
    <xf numFmtId="49" fontId="13" fillId="2" borderId="47" xfId="0" applyNumberFormat="1" applyFont="1" applyFill="1" applyBorder="1" applyAlignment="1">
      <alignment horizontal="center"/>
    </xf>
    <xf numFmtId="49" fontId="13" fillId="2" borderId="46"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xf numFmtId="0" fontId="13" fillId="2" borderId="48" xfId="0" applyFont="1" applyFill="1" applyBorder="1" applyAlignment="1">
      <alignment horizontal="right"/>
    </xf>
    <xf numFmtId="0" fontId="22" fillId="2" borderId="49" xfId="0" applyFont="1" applyFill="1" applyBorder="1"/>
    <xf numFmtId="0" fontId="22" fillId="2" borderId="16" xfId="0" applyFont="1" applyFill="1" applyBorder="1"/>
    <xf numFmtId="0" fontId="13" fillId="2" borderId="47" xfId="0" applyFont="1" applyFill="1" applyBorder="1"/>
    <xf numFmtId="49" fontId="13" fillId="2" borderId="49" xfId="0" applyNumberFormat="1" applyFont="1" applyFill="1" applyBorder="1" applyAlignment="1">
      <alignment horizontal="center"/>
    </xf>
    <xf numFmtId="0" fontId="13" fillId="2" borderId="48" xfId="0" applyFont="1" applyFill="1" applyBorder="1" applyAlignment="1">
      <alignment horizontal="right" vertical="center"/>
    </xf>
    <xf numFmtId="0" fontId="13" fillId="2" borderId="49" xfId="0" applyFont="1" applyFill="1" applyBorder="1" applyAlignment="1">
      <alignment horizontal="right" vertical="center"/>
    </xf>
    <xf numFmtId="0" fontId="13" fillId="2" borderId="18" xfId="0" applyFont="1" applyFill="1" applyBorder="1" applyAlignment="1">
      <alignment horizontal="right" vertical="center"/>
    </xf>
    <xf numFmtId="166" fontId="13" fillId="2" borderId="0" xfId="0" applyNumberFormat="1" applyFont="1" applyFill="1" applyAlignment="1">
      <alignment horizontal="center"/>
    </xf>
    <xf numFmtId="49" fontId="13" fillId="2" borderId="0" xfId="0" applyNumberFormat="1" applyFont="1" applyFill="1" applyAlignment="1">
      <alignment horizontal="center"/>
    </xf>
    <xf numFmtId="169" fontId="13" fillId="2" borderId="0" xfId="0" applyNumberFormat="1" applyFont="1" applyFill="1"/>
    <xf numFmtId="166"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14" fontId="21" fillId="2" borderId="3" xfId="0" applyNumberFormat="1" applyFont="1" applyFill="1" applyBorder="1" applyAlignment="1">
      <alignment horizontal="right" vertical="center" wrapText="1"/>
    </xf>
    <xf numFmtId="14" fontId="21" fillId="2" borderId="22" xfId="0" applyNumberFormat="1" applyFont="1" applyFill="1" applyBorder="1" applyAlignment="1">
      <alignment horizontal="center"/>
    </xf>
    <xf numFmtId="14" fontId="21" fillId="3" borderId="5" xfId="0" applyNumberFormat="1" applyFont="1" applyFill="1" applyBorder="1" applyAlignment="1">
      <alignment horizontal="center" wrapText="1"/>
    </xf>
    <xf numFmtId="14" fontId="22" fillId="3" borderId="5" xfId="0" applyNumberFormat="1" applyFont="1" applyFill="1" applyBorder="1" applyAlignment="1">
      <alignment horizontal="center"/>
    </xf>
    <xf numFmtId="14" fontId="22" fillId="2" borderId="5" xfId="0" applyNumberFormat="1" applyFont="1" applyFill="1" applyBorder="1" applyAlignment="1">
      <alignment horizontal="center"/>
    </xf>
    <xf numFmtId="14" fontId="13" fillId="2" borderId="0" xfId="0" applyNumberFormat="1" applyFont="1" applyFill="1"/>
    <xf numFmtId="14" fontId="0" fillId="0" borderId="0" xfId="0" applyNumberFormat="1"/>
    <xf numFmtId="14" fontId="21" fillId="3" borderId="15" xfId="0" applyNumberFormat="1" applyFont="1" applyFill="1" applyBorder="1" applyAlignment="1">
      <alignment horizontal="center" wrapText="1"/>
    </xf>
    <xf numFmtId="14" fontId="22" fillId="2" borderId="15" xfId="0" applyNumberFormat="1" applyFont="1" applyFill="1" applyBorder="1" applyAlignment="1">
      <alignment horizontal="center"/>
    </xf>
    <xf numFmtId="0" fontId="13" fillId="4" borderId="0" xfId="0" applyFont="1" applyFill="1"/>
    <xf numFmtId="0" fontId="15" fillId="4" borderId="0" xfId="0" applyFont="1" applyFill="1"/>
    <xf numFmtId="0" fontId="1" fillId="4" borderId="0" xfId="0" applyFont="1" applyFill="1"/>
    <xf numFmtId="14" fontId="22" fillId="5" borderId="5" xfId="0" applyNumberFormat="1" applyFont="1" applyFill="1" applyBorder="1" applyAlignment="1">
      <alignment horizontal="center"/>
    </xf>
    <xf numFmtId="164" fontId="22" fillId="5" borderId="15" xfId="0" applyNumberFormat="1" applyFont="1" applyFill="1" applyBorder="1" applyAlignment="1">
      <alignment horizontal="center"/>
    </xf>
    <xf numFmtId="3" fontId="13" fillId="5" borderId="3" xfId="0" applyNumberFormat="1" applyFont="1" applyFill="1" applyBorder="1"/>
    <xf numFmtId="0" fontId="13" fillId="5" borderId="3" xfId="0" applyFont="1" applyFill="1" applyBorder="1"/>
    <xf numFmtId="0" fontId="13" fillId="5" borderId="15" xfId="0" applyFont="1" applyFill="1" applyBorder="1"/>
    <xf numFmtId="0" fontId="21" fillId="5" borderId="6" xfId="0" applyFont="1" applyFill="1" applyBorder="1"/>
    <xf numFmtId="0" fontId="13" fillId="5" borderId="0" xfId="0" applyFont="1" applyFill="1" applyBorder="1"/>
    <xf numFmtId="0" fontId="13" fillId="5" borderId="26" xfId="0" applyFont="1" applyFill="1" applyBorder="1"/>
    <xf numFmtId="0" fontId="36" fillId="4" borderId="0" xfId="2" applyFont="1" applyFill="1" applyBorder="1" applyProtection="1"/>
    <xf numFmtId="0" fontId="20" fillId="4" borderId="0" xfId="0" applyFont="1" applyFill="1"/>
    <xf numFmtId="0" fontId="4" fillId="4" borderId="0" xfId="2" applyFont="1" applyFill="1" applyBorder="1" applyAlignment="1" applyProtection="1">
      <alignment horizontal="left"/>
    </xf>
    <xf numFmtId="0" fontId="5" fillId="2" borderId="0" xfId="0" applyFont="1" applyFill="1" applyBorder="1" applyAlignment="1">
      <alignment wrapText="1"/>
    </xf>
    <xf numFmtId="0" fontId="10" fillId="2" borderId="0" xfId="0" applyFont="1" applyFill="1" applyBorder="1" applyAlignment="1">
      <alignment wrapText="1"/>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64" fontId="23" fillId="2" borderId="4" xfId="0" applyNumberFormat="1" applyFont="1" applyFill="1" applyBorder="1" applyAlignment="1">
      <alignment horizontal="center" vertic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xf>
    <xf numFmtId="164" fontId="23" fillId="2" borderId="8" xfId="0" applyNumberFormat="1" applyFont="1" applyFill="1" applyBorder="1" applyAlignment="1">
      <alignment horizontal="center" vertical="center"/>
    </xf>
    <xf numFmtId="0" fontId="21" fillId="2" borderId="21" xfId="0" applyFont="1" applyFill="1" applyBorder="1" applyAlignment="1">
      <alignment horizontal="left" vertical="center"/>
    </xf>
    <xf numFmtId="164" fontId="23" fillId="2" borderId="24"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15" fillId="2" borderId="0" xfId="0" applyFont="1" applyFill="1" applyBorder="1" applyAlignment="1">
      <alignment wrapText="1"/>
    </xf>
    <xf numFmtId="0" fontId="21" fillId="2" borderId="29" xfId="0" applyFont="1" applyFill="1" applyBorder="1" applyAlignment="1">
      <alignment horizontal="center" vertical="center"/>
    </xf>
    <xf numFmtId="0" fontId="21" fillId="2" borderId="27" xfId="0" applyFont="1" applyFill="1" applyBorder="1" applyAlignment="1">
      <alignment horizontal="center" vertical="center"/>
    </xf>
    <xf numFmtId="0" fontId="35"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3" xfId="0" applyFont="1" applyFill="1" applyBorder="1" applyAlignment="1">
      <alignment horizontal="center" vertical="center" wrapText="1"/>
    </xf>
    <xf numFmtId="0" fontId="35" fillId="2" borderId="23"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21" fillId="2" borderId="31" xfId="0" applyFont="1" applyFill="1" applyBorder="1" applyAlignment="1">
      <alignment horizontal="center" vertical="center" wrapText="1"/>
    </xf>
    <xf numFmtId="49" fontId="21" fillId="2" borderId="36" xfId="0" applyNumberFormat="1" applyFont="1" applyFill="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95" zoomScaleNormal="95" workbookViewId="0">
      <selection activeCell="T19" sqref="T19"/>
    </sheetView>
  </sheetViews>
  <sheetFormatPr baseColWidth="10" defaultColWidth="8.7265625" defaultRowHeight="15.5" x14ac:dyDescent="0.35"/>
  <cols>
    <col min="1" max="1" width="10.08984375" style="1" customWidth="1"/>
    <col min="2" max="2" width="10.81640625" style="1" customWidth="1"/>
    <col min="3" max="3" width="9.81640625" style="1" customWidth="1"/>
    <col min="4" max="4" width="14.1796875" style="1" customWidth="1"/>
    <col min="5" max="5" width="9.453125" style="1" customWidth="1"/>
    <col min="6" max="6" width="5.7265625" style="1" customWidth="1"/>
    <col min="7" max="8" width="10.81640625" style="1" customWidth="1"/>
    <col min="9" max="9" width="7.54296875" style="1" customWidth="1"/>
    <col min="10" max="1025" width="10.81640625" style="1" customWidth="1"/>
  </cols>
  <sheetData>
    <row r="1" spans="1:15" x14ac:dyDescent="0.35">
      <c r="A1" s="2" t="s">
        <v>0</v>
      </c>
    </row>
    <row r="3" spans="1:15" x14ac:dyDescent="0.35">
      <c r="A3" s="3" t="s">
        <v>1</v>
      </c>
    </row>
    <row r="4" spans="1:15" ht="30.65" customHeight="1" x14ac:dyDescent="0.35">
      <c r="A4" s="211" t="s">
        <v>2</v>
      </c>
      <c r="B4" s="211"/>
      <c r="C4" s="211"/>
      <c r="D4" s="211"/>
      <c r="E4" s="211"/>
      <c r="F4" s="211"/>
      <c r="G4" s="211"/>
      <c r="H4" s="211"/>
      <c r="I4" s="211"/>
      <c r="J4" s="211"/>
      <c r="K4" s="211"/>
      <c r="L4" s="211"/>
      <c r="M4" s="211"/>
      <c r="N4" s="211"/>
      <c r="O4" s="211"/>
    </row>
    <row r="5" spans="1:15" x14ac:dyDescent="0.35">
      <c r="A5" s="4" t="s">
        <v>3</v>
      </c>
    </row>
    <row r="6" spans="1:15" x14ac:dyDescent="0.35">
      <c r="A6" s="1" t="s">
        <v>4</v>
      </c>
      <c r="J6" s="3" t="s">
        <v>5</v>
      </c>
    </row>
    <row r="8" spans="1:15" x14ac:dyDescent="0.35">
      <c r="A8" s="3" t="s">
        <v>6</v>
      </c>
    </row>
    <row r="9" spans="1:15" ht="30" customHeight="1" x14ac:dyDescent="0.35">
      <c r="A9" s="211" t="s">
        <v>7</v>
      </c>
      <c r="B9" s="211"/>
      <c r="C9" s="211"/>
      <c r="D9" s="211"/>
      <c r="E9" s="211"/>
      <c r="F9" s="211"/>
      <c r="G9" s="211"/>
      <c r="H9" s="211"/>
      <c r="I9" s="211"/>
      <c r="J9" s="211"/>
      <c r="K9" s="211"/>
      <c r="L9" s="211"/>
      <c r="M9" s="211"/>
      <c r="N9" s="211"/>
      <c r="O9" s="211"/>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11" t="s">
        <v>9</v>
      </c>
      <c r="B14" s="211"/>
      <c r="C14" s="211"/>
      <c r="D14" s="211"/>
      <c r="E14" s="211"/>
      <c r="F14" s="211"/>
      <c r="G14" s="211"/>
      <c r="H14" s="211"/>
      <c r="I14" s="211"/>
      <c r="J14" s="211"/>
      <c r="K14" s="211"/>
      <c r="L14" s="211"/>
      <c r="M14" s="211"/>
      <c r="N14" s="211"/>
      <c r="O14" s="211"/>
    </row>
    <row r="15" spans="1:15" x14ac:dyDescent="0.35">
      <c r="A15" s="4" t="s">
        <v>3</v>
      </c>
    </row>
    <row r="16" spans="1:15" x14ac:dyDescent="0.35">
      <c r="A16" s="1" t="s">
        <v>10</v>
      </c>
      <c r="D16" s="3" t="s">
        <v>11</v>
      </c>
    </row>
    <row r="18" spans="1:15" x14ac:dyDescent="0.35">
      <c r="A18" s="3" t="s">
        <v>12</v>
      </c>
    </row>
    <row r="19" spans="1:15" ht="77.5" customHeight="1" x14ac:dyDescent="0.35">
      <c r="A19" s="212" t="s">
        <v>13</v>
      </c>
      <c r="B19" s="212"/>
      <c r="C19" s="212"/>
      <c r="D19" s="212"/>
      <c r="E19" s="212"/>
      <c r="F19" s="212"/>
      <c r="G19" s="212"/>
      <c r="H19" s="212"/>
      <c r="I19" s="212"/>
      <c r="J19" s="212"/>
      <c r="K19" s="212"/>
      <c r="L19" s="212"/>
      <c r="M19" s="212"/>
      <c r="N19" s="212"/>
      <c r="O19" s="212"/>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95" zoomScaleNormal="95" workbookViewId="0">
      <selection activeCell="Q41" sqref="Q41"/>
    </sheetView>
  </sheetViews>
  <sheetFormatPr baseColWidth="10" defaultColWidth="8.7265625" defaultRowHeight="12.5" x14ac:dyDescent="0.25"/>
  <cols>
    <col min="1" max="1" width="13.54296875" style="7" customWidth="1"/>
    <col min="2" max="1025" width="11.54296875" style="7"/>
  </cols>
  <sheetData>
    <row r="1" spans="1:1024" s="9" customFormat="1" ht="18.5" x14ac:dyDescent="0.45">
      <c r="A1" s="8" t="s">
        <v>19</v>
      </c>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HH2" s="12"/>
      <c r="AHI2" s="12"/>
      <c r="AHJ2" s="12"/>
      <c r="AHK2" s="12"/>
      <c r="AHL2" s="12"/>
      <c r="AHM2" s="12"/>
      <c r="AHN2" s="12"/>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HH3" s="13"/>
      <c r="AHI3" s="13"/>
      <c r="AHJ3" s="13"/>
      <c r="AHK3" s="13"/>
      <c r="AHL3" s="13"/>
      <c r="AHM3" s="13"/>
      <c r="AHN3" s="13"/>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HH4" s="13"/>
      <c r="AHI4" s="13"/>
      <c r="AHJ4" s="13"/>
      <c r="AHK4" s="13"/>
      <c r="AHL4" s="13"/>
      <c r="AHM4" s="13"/>
      <c r="AHN4" s="13"/>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HH5" s="7"/>
      <c r="AHI5" s="7"/>
      <c r="AHJ5" s="7"/>
      <c r="AHK5" s="7"/>
      <c r="AHL5" s="7"/>
      <c r="AHM5" s="7"/>
      <c r="AHN5" s="7"/>
      <c r="AHO5" s="7"/>
      <c r="AHP5" s="7"/>
      <c r="AHQ5" s="7"/>
      <c r="AHR5" s="7"/>
      <c r="AHS5" s="7"/>
      <c r="AHT5" s="7"/>
      <c r="AHU5" s="7"/>
      <c r="AHV5" s="7"/>
      <c r="AHW5" s="7"/>
      <c r="AHX5" s="7"/>
      <c r="AHY5" s="7"/>
      <c r="AHZ5" s="7"/>
      <c r="AIA5" s="7"/>
      <c r="AIB5" s="7"/>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HH6" s="7"/>
      <c r="AHI6" s="7"/>
      <c r="AHJ6" s="7"/>
      <c r="AHK6" s="7"/>
      <c r="AHL6" s="7"/>
      <c r="AHM6" s="7"/>
      <c r="AHN6" s="7"/>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13"/>
      <c r="C7" s="213"/>
      <c r="D7" s="213"/>
      <c r="E7" s="213"/>
      <c r="F7" s="213"/>
      <c r="G7" s="213"/>
      <c r="H7" s="214" t="s">
        <v>24</v>
      </c>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c r="AY7" s="214"/>
      <c r="AZ7" s="214"/>
      <c r="BA7" s="214"/>
      <c r="BB7" s="214"/>
      <c r="BC7" s="214"/>
      <c r="BD7" s="214"/>
      <c r="BE7" s="214"/>
      <c r="BF7" s="214"/>
      <c r="BG7" s="214"/>
      <c r="BH7" s="214"/>
      <c r="BI7" s="214"/>
      <c r="BJ7" s="214"/>
      <c r="BK7" s="214"/>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AHH7" s="7"/>
      <c r="AHI7" s="7"/>
      <c r="AHJ7" s="7"/>
      <c r="AHK7" s="7"/>
      <c r="AHL7" s="7"/>
      <c r="AHM7" s="7"/>
      <c r="AHN7" s="7"/>
      <c r="AHO7" s="7"/>
      <c r="AHP7" s="7"/>
      <c r="AHQ7" s="7"/>
      <c r="AHR7" s="7"/>
      <c r="AHS7" s="7"/>
      <c r="AHT7" s="7"/>
      <c r="AHU7" s="7"/>
      <c r="AHV7" s="7"/>
      <c r="AHW7" s="7"/>
      <c r="AHX7" s="7"/>
      <c r="AHY7" s="7"/>
      <c r="AHZ7" s="7"/>
      <c r="AIA7" s="7"/>
      <c r="AIB7" s="7"/>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15" t="s">
        <v>26</v>
      </c>
      <c r="C8" s="215"/>
      <c r="D8" s="215"/>
      <c r="E8" s="215"/>
      <c r="F8" s="215"/>
      <c r="G8" s="215"/>
      <c r="H8" s="216" t="s">
        <v>27</v>
      </c>
      <c r="I8" s="216"/>
      <c r="J8" s="216"/>
      <c r="K8" s="216"/>
      <c r="L8" s="216"/>
      <c r="M8" s="216"/>
      <c r="N8" s="216"/>
      <c r="O8" s="216" t="s">
        <v>28</v>
      </c>
      <c r="P8" s="216"/>
      <c r="Q8" s="216"/>
      <c r="R8" s="216"/>
      <c r="S8" s="216"/>
      <c r="T8" s="216"/>
      <c r="U8" s="216"/>
      <c r="V8" s="216">
        <v>44108</v>
      </c>
      <c r="W8" s="216"/>
      <c r="X8" s="216"/>
      <c r="Y8" s="216"/>
      <c r="Z8" s="216"/>
      <c r="AA8" s="216"/>
      <c r="AB8" s="216"/>
      <c r="AC8" s="216">
        <v>43894</v>
      </c>
      <c r="AD8" s="216"/>
      <c r="AE8" s="216"/>
      <c r="AF8" s="216"/>
      <c r="AG8" s="216"/>
      <c r="AH8" s="216"/>
      <c r="AI8" s="216"/>
      <c r="AJ8" s="216" t="s">
        <v>29</v>
      </c>
      <c r="AK8" s="216"/>
      <c r="AL8" s="216"/>
      <c r="AM8" s="216"/>
      <c r="AN8" s="216"/>
      <c r="AO8" s="216"/>
      <c r="AP8" s="216"/>
      <c r="AQ8" s="216" t="s">
        <v>30</v>
      </c>
      <c r="AR8" s="216"/>
      <c r="AS8" s="216"/>
      <c r="AT8" s="216"/>
      <c r="AU8" s="216"/>
      <c r="AV8" s="216"/>
      <c r="AW8" s="216"/>
      <c r="AX8" s="216" t="s">
        <v>31</v>
      </c>
      <c r="AY8" s="216"/>
      <c r="AZ8" s="216"/>
      <c r="BA8" s="216"/>
      <c r="BB8" s="216"/>
      <c r="BC8" s="216"/>
      <c r="BD8" s="216"/>
      <c r="BE8" s="216">
        <v>43985</v>
      </c>
      <c r="BF8" s="216"/>
      <c r="BG8" s="216"/>
      <c r="BH8" s="216"/>
      <c r="BI8" s="216"/>
      <c r="BJ8" s="216"/>
      <c r="BK8" s="216"/>
      <c r="AHH8" s="7"/>
      <c r="AHI8" s="7"/>
      <c r="AHJ8" s="7"/>
      <c r="AHK8" s="7"/>
      <c r="AHL8" s="7"/>
      <c r="AHM8" s="7"/>
      <c r="AHN8" s="7"/>
      <c r="AHO8" s="7"/>
      <c r="AHP8" s="7"/>
      <c r="AHQ8" s="7"/>
      <c r="AHR8" s="7"/>
      <c r="AHS8" s="7"/>
      <c r="AHT8" s="7"/>
      <c r="AHU8" s="7"/>
      <c r="AHV8" s="7"/>
      <c r="AHW8" s="7"/>
      <c r="AHX8" s="7"/>
      <c r="AHY8" s="7"/>
      <c r="AHZ8" s="7"/>
      <c r="AIA8" s="7"/>
      <c r="AIB8" s="7"/>
      <c r="AIC8" s="7"/>
      <c r="AID8" s="7"/>
      <c r="AIE8" s="7"/>
      <c r="AIF8" s="7"/>
      <c r="AIG8" s="7"/>
      <c r="AIH8" s="7"/>
      <c r="AII8" s="7"/>
      <c r="AIJ8" s="7"/>
      <c r="AIK8" s="7"/>
      <c r="AIL8" s="7"/>
      <c r="AIM8" s="7"/>
      <c r="AIN8" s="7"/>
      <c r="AIO8" s="7"/>
      <c r="AIP8" s="7"/>
      <c r="AIQ8" s="7"/>
      <c r="AIR8" s="7"/>
      <c r="AIS8" s="7"/>
      <c r="AIT8" s="7"/>
      <c r="AIU8" s="7"/>
      <c r="AIV8" s="7"/>
      <c r="AIW8" s="7"/>
      <c r="AIX8" s="7"/>
      <c r="AIY8" s="7"/>
      <c r="AIZ8" s="7"/>
      <c r="AJA8" s="7"/>
      <c r="AJB8" s="7"/>
      <c r="AJC8" s="7"/>
      <c r="AJD8" s="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AHH9" s="7"/>
      <c r="AHI9" s="7"/>
      <c r="AHJ9" s="7"/>
      <c r="AHK9" s="7"/>
      <c r="AHL9" s="7"/>
      <c r="AHM9" s="7"/>
      <c r="AHN9" s="7"/>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8.7896633558934706E-3</v>
      </c>
      <c r="L10" s="34">
        <v>0</v>
      </c>
      <c r="M10" s="35">
        <f t="shared" ref="M10:M28" si="6">H10+J10</f>
        <v>1</v>
      </c>
      <c r="N10" s="36">
        <f t="shared" ref="N10:N28" si="7">M10/M$30*100</f>
        <v>3.6589828027808269E-3</v>
      </c>
      <c r="O10" s="31">
        <v>0</v>
      </c>
      <c r="P10" s="32">
        <f t="shared" ref="P10:P28" si="8">O10/O$30*100</f>
        <v>0</v>
      </c>
      <c r="Q10" s="33">
        <v>1</v>
      </c>
      <c r="R10" s="32">
        <f t="shared" ref="R10:R28" si="9">Q10/Q$30*100</f>
        <v>1.2997140629061606E-2</v>
      </c>
      <c r="S10" s="34">
        <v>0</v>
      </c>
      <c r="T10" s="35">
        <f t="shared" ref="T10:T28" si="10">O10+Q10</f>
        <v>1</v>
      </c>
      <c r="U10" s="36">
        <f t="shared" ref="U10:U28" si="11">T10/T$30*100</f>
        <v>5.2375216047766196E-3</v>
      </c>
      <c r="V10" s="31">
        <v>0</v>
      </c>
      <c r="W10" s="32">
        <f t="shared" ref="W10:W28" si="12">V10/V$30*100</f>
        <v>0</v>
      </c>
      <c r="X10" s="33">
        <v>0</v>
      </c>
      <c r="Y10" s="32">
        <f t="shared" ref="Y10:Y28" si="13">X10/X$30*100</f>
        <v>0</v>
      </c>
      <c r="Z10" s="34">
        <v>0</v>
      </c>
      <c r="AA10" s="35">
        <f t="shared" ref="AA10:AA28" si="14">V10+X10</f>
        <v>0</v>
      </c>
      <c r="AB10" s="36">
        <f t="shared" ref="AB10:AB28" si="15">AA10/AA$30*100</f>
        <v>0</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1">
        <v>0</v>
      </c>
      <c r="BA10" s="32">
        <f t="shared" ref="BA10:BA28" si="29">AZ10/AZ$30*100</f>
        <v>0</v>
      </c>
      <c r="BB10" s="34">
        <v>0</v>
      </c>
      <c r="BC10" s="35">
        <f t="shared" ref="BC10:BC28" si="30">AX10+AZ10</f>
        <v>0</v>
      </c>
      <c r="BD10" s="36">
        <f t="shared" ref="BD10:BD28" si="31">BC10/BC$30*100</f>
        <v>0</v>
      </c>
      <c r="BE10" s="31">
        <v>0</v>
      </c>
      <c r="BF10" s="32"/>
      <c r="BG10" s="33">
        <v>0</v>
      </c>
      <c r="BH10" s="32"/>
      <c r="BI10" s="34">
        <v>0</v>
      </c>
      <c r="BJ10" s="35">
        <f t="shared" ref="BJ10:BJ28" si="32">BE10+BG10</f>
        <v>0</v>
      </c>
      <c r="BK10" s="36"/>
      <c r="AHH10" s="7"/>
      <c r="AHI10" s="7"/>
      <c r="AHJ10" s="7"/>
      <c r="AHK10" s="7"/>
      <c r="AHL10" s="7"/>
      <c r="AHM10" s="7"/>
      <c r="AHN10" s="7"/>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1">
        <v>0</v>
      </c>
      <c r="BA11" s="32">
        <f t="shared" si="29"/>
        <v>0</v>
      </c>
      <c r="BB11" s="34">
        <v>0</v>
      </c>
      <c r="BC11" s="35">
        <f t="shared" si="30"/>
        <v>0</v>
      </c>
      <c r="BD11" s="36">
        <f t="shared" si="31"/>
        <v>0</v>
      </c>
      <c r="BE11" s="31">
        <v>0</v>
      </c>
      <c r="BF11" s="32"/>
      <c r="BG11" s="37">
        <v>0</v>
      </c>
      <c r="BH11" s="32"/>
      <c r="BI11" s="34">
        <v>0</v>
      </c>
      <c r="BJ11" s="35">
        <f t="shared" si="32"/>
        <v>0</v>
      </c>
      <c r="BK11" s="36"/>
      <c r="AHH11" s="7"/>
      <c r="AHI11" s="7"/>
      <c r="AHJ11" s="7"/>
      <c r="AHK11" s="7"/>
      <c r="AHL11" s="7"/>
      <c r="AHM11" s="7"/>
      <c r="AHN11" s="7"/>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8.7896633558934706E-3</v>
      </c>
      <c r="L12" s="34">
        <v>0</v>
      </c>
      <c r="M12" s="35">
        <f t="shared" si="6"/>
        <v>1</v>
      </c>
      <c r="N12" s="36">
        <f t="shared" si="7"/>
        <v>3.6589828027808269E-3</v>
      </c>
      <c r="O12" s="31">
        <v>0</v>
      </c>
      <c r="P12" s="32">
        <f t="shared" si="8"/>
        <v>0</v>
      </c>
      <c r="Q12" s="33">
        <v>1</v>
      </c>
      <c r="R12" s="32">
        <f t="shared" si="9"/>
        <v>1.2997140629061606E-2</v>
      </c>
      <c r="S12" s="34">
        <v>0</v>
      </c>
      <c r="T12" s="35">
        <f t="shared" si="10"/>
        <v>1</v>
      </c>
      <c r="U12" s="36">
        <f t="shared" si="11"/>
        <v>5.2375216047766196E-3</v>
      </c>
      <c r="V12" s="31">
        <v>0</v>
      </c>
      <c r="W12" s="32">
        <f t="shared" si="12"/>
        <v>0</v>
      </c>
      <c r="X12" s="33">
        <v>0</v>
      </c>
      <c r="Y12" s="32">
        <f t="shared" si="13"/>
        <v>0</v>
      </c>
      <c r="Z12" s="34">
        <v>0</v>
      </c>
      <c r="AA12" s="35">
        <f t="shared" si="14"/>
        <v>0</v>
      </c>
      <c r="AB12" s="36">
        <f t="shared" si="15"/>
        <v>0</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1">
        <v>0</v>
      </c>
      <c r="BA12" s="32">
        <f t="shared" si="29"/>
        <v>0</v>
      </c>
      <c r="BB12" s="34">
        <v>0</v>
      </c>
      <c r="BC12" s="35">
        <f t="shared" si="30"/>
        <v>0</v>
      </c>
      <c r="BD12" s="36">
        <f t="shared" si="31"/>
        <v>0</v>
      </c>
      <c r="BE12" s="31">
        <v>0</v>
      </c>
      <c r="BF12" s="32"/>
      <c r="BG12" s="37">
        <v>0</v>
      </c>
      <c r="BH12" s="32"/>
      <c r="BI12" s="34">
        <v>0</v>
      </c>
      <c r="BJ12" s="35">
        <f t="shared" si="32"/>
        <v>0</v>
      </c>
      <c r="BK12" s="36"/>
      <c r="AHH12" s="7"/>
      <c r="AHI12" s="7"/>
      <c r="AHJ12" s="7"/>
      <c r="AHK12" s="7"/>
      <c r="AHL12" s="7"/>
      <c r="AHM12" s="7"/>
      <c r="AHN12" s="7"/>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40</v>
      </c>
      <c r="B13" s="9">
        <v>1680191</v>
      </c>
      <c r="C13" s="28">
        <f t="shared" si="0"/>
        <v>5.7510750121571776</v>
      </c>
      <c r="D13" s="9">
        <v>1590604</v>
      </c>
      <c r="E13" s="28">
        <f t="shared" si="1"/>
        <v>5.3196465430511362</v>
      </c>
      <c r="F13" s="29">
        <f t="shared" si="2"/>
        <v>3270795</v>
      </c>
      <c r="G13" s="30">
        <f t="shared" si="3"/>
        <v>5.5328600848547973</v>
      </c>
      <c r="H13" s="31">
        <v>4</v>
      </c>
      <c r="I13" s="32">
        <f t="shared" si="4"/>
        <v>2.5073653858208485E-2</v>
      </c>
      <c r="J13" s="33">
        <v>3</v>
      </c>
      <c r="K13" s="32">
        <f t="shared" si="5"/>
        <v>2.6368990067680408E-2</v>
      </c>
      <c r="L13" s="34">
        <v>0</v>
      </c>
      <c r="M13" s="35">
        <f t="shared" si="6"/>
        <v>7</v>
      </c>
      <c r="N13" s="36">
        <f t="shared" si="7"/>
        <v>2.5612879619465789E-2</v>
      </c>
      <c r="O13" s="31">
        <v>4</v>
      </c>
      <c r="P13" s="32">
        <f t="shared" si="8"/>
        <v>3.509079743837179E-2</v>
      </c>
      <c r="Q13" s="33">
        <v>3</v>
      </c>
      <c r="R13" s="32">
        <f t="shared" si="9"/>
        <v>3.8991421887184824E-2</v>
      </c>
      <c r="S13" s="34">
        <v>0</v>
      </c>
      <c r="T13" s="35">
        <f t="shared" si="10"/>
        <v>7</v>
      </c>
      <c r="U13" s="36">
        <f t="shared" si="11"/>
        <v>3.6662651233436337E-2</v>
      </c>
      <c r="V13" s="31">
        <v>3</v>
      </c>
      <c r="W13" s="32">
        <f t="shared" si="12"/>
        <v>4.730368968779565E-2</v>
      </c>
      <c r="X13" s="33">
        <v>3</v>
      </c>
      <c r="Y13" s="32">
        <f t="shared" si="13"/>
        <v>7.5131480090157785E-2</v>
      </c>
      <c r="Z13" s="34">
        <v>0</v>
      </c>
      <c r="AA13" s="35">
        <f t="shared" si="14"/>
        <v>6</v>
      </c>
      <c r="AB13" s="36">
        <f t="shared" si="15"/>
        <v>5.8055152394775031E-2</v>
      </c>
      <c r="AC13" s="31">
        <v>1</v>
      </c>
      <c r="AD13" s="32">
        <f t="shared" si="16"/>
        <v>3.9635354736424891E-2</v>
      </c>
      <c r="AE13" s="33">
        <v>2</v>
      </c>
      <c r="AF13" s="32">
        <f t="shared" si="17"/>
        <v>0.12507817385866166</v>
      </c>
      <c r="AG13" s="34">
        <v>0</v>
      </c>
      <c r="AH13" s="35">
        <f t="shared" si="18"/>
        <v>3</v>
      </c>
      <c r="AI13" s="36">
        <f t="shared" si="19"/>
        <v>7.2780203784570605E-2</v>
      </c>
      <c r="AJ13" s="31">
        <v>0</v>
      </c>
      <c r="AK13" s="32">
        <f t="shared" si="20"/>
        <v>0</v>
      </c>
      <c r="AL13" s="33">
        <v>0</v>
      </c>
      <c r="AM13" s="32">
        <f t="shared" si="21"/>
        <v>0</v>
      </c>
      <c r="AN13" s="34">
        <v>0</v>
      </c>
      <c r="AO13" s="35">
        <f t="shared" si="22"/>
        <v>0</v>
      </c>
      <c r="AP13" s="36">
        <f t="shared" si="23"/>
        <v>0</v>
      </c>
      <c r="AQ13" s="31">
        <v>0</v>
      </c>
      <c r="AR13" s="32">
        <f t="shared" si="24"/>
        <v>0</v>
      </c>
      <c r="AS13" s="33">
        <v>0</v>
      </c>
      <c r="AT13" s="32">
        <f t="shared" si="25"/>
        <v>0</v>
      </c>
      <c r="AU13" s="34">
        <v>0</v>
      </c>
      <c r="AV13" s="35">
        <f t="shared" si="26"/>
        <v>0</v>
      </c>
      <c r="AW13" s="36">
        <f t="shared" si="27"/>
        <v>0</v>
      </c>
      <c r="AX13" s="31">
        <v>0</v>
      </c>
      <c r="AY13" s="32">
        <f t="shared" si="28"/>
        <v>0</v>
      </c>
      <c r="AZ13" s="31">
        <v>0</v>
      </c>
      <c r="BA13" s="32">
        <f t="shared" si="29"/>
        <v>0</v>
      </c>
      <c r="BB13" s="34">
        <v>0</v>
      </c>
      <c r="BC13" s="35">
        <f t="shared" si="30"/>
        <v>0</v>
      </c>
      <c r="BD13" s="36">
        <f t="shared" si="31"/>
        <v>0</v>
      </c>
      <c r="BE13" s="31">
        <v>0</v>
      </c>
      <c r="BF13" s="32"/>
      <c r="BG13" s="37">
        <v>0</v>
      </c>
      <c r="BH13" s="32"/>
      <c r="BI13" s="34">
        <v>0</v>
      </c>
      <c r="BJ13" s="35">
        <f t="shared" si="32"/>
        <v>0</v>
      </c>
      <c r="BK13" s="36"/>
      <c r="AHH13" s="7"/>
      <c r="AHI13" s="7"/>
      <c r="AHJ13" s="7"/>
      <c r="AHK13" s="7"/>
      <c r="AHL13" s="7"/>
      <c r="AHM13" s="7"/>
      <c r="AHN13" s="7"/>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41</v>
      </c>
      <c r="B14" s="9">
        <v>1913637</v>
      </c>
      <c r="C14" s="28">
        <f t="shared" si="0"/>
        <v>6.5501302727127007</v>
      </c>
      <c r="D14" s="9">
        <v>1804323</v>
      </c>
      <c r="E14" s="28">
        <f t="shared" si="1"/>
        <v>6.0344124681552769</v>
      </c>
      <c r="F14" s="29">
        <f t="shared" si="2"/>
        <v>3717960</v>
      </c>
      <c r="G14" s="30">
        <f t="shared" si="3"/>
        <v>6.2892821106448862</v>
      </c>
      <c r="H14" s="31">
        <v>8</v>
      </c>
      <c r="I14" s="32">
        <f t="shared" si="4"/>
        <v>5.0147307716416969E-2</v>
      </c>
      <c r="J14" s="33">
        <v>7</v>
      </c>
      <c r="K14" s="32">
        <f t="shared" si="5"/>
        <v>6.152764349125428E-2</v>
      </c>
      <c r="L14" s="34">
        <v>0</v>
      </c>
      <c r="M14" s="35">
        <f t="shared" si="6"/>
        <v>15</v>
      </c>
      <c r="N14" s="36">
        <f t="shared" si="7"/>
        <v>5.4884742041712405E-2</v>
      </c>
      <c r="O14" s="31">
        <v>6</v>
      </c>
      <c r="P14" s="32">
        <f t="shared" si="8"/>
        <v>5.2636196157557678E-2</v>
      </c>
      <c r="Q14" s="33">
        <v>5</v>
      </c>
      <c r="R14" s="32">
        <f t="shared" si="9"/>
        <v>6.4985703145308035E-2</v>
      </c>
      <c r="S14" s="34">
        <v>0</v>
      </c>
      <c r="T14" s="35">
        <f t="shared" si="10"/>
        <v>11</v>
      </c>
      <c r="U14" s="36">
        <f t="shared" si="11"/>
        <v>5.7612737652542823E-2</v>
      </c>
      <c r="V14" s="31">
        <v>4</v>
      </c>
      <c r="W14" s="32">
        <f t="shared" si="12"/>
        <v>6.307158625039419E-2</v>
      </c>
      <c r="X14" s="33">
        <v>4</v>
      </c>
      <c r="Y14" s="32">
        <f t="shared" si="13"/>
        <v>0.10017530678687703</v>
      </c>
      <c r="Z14" s="34">
        <v>0</v>
      </c>
      <c r="AA14" s="35">
        <f t="shared" si="14"/>
        <v>8</v>
      </c>
      <c r="AB14" s="36">
        <f t="shared" si="15"/>
        <v>7.740686985970005E-2</v>
      </c>
      <c r="AC14" s="31">
        <v>0</v>
      </c>
      <c r="AD14" s="32">
        <f t="shared" si="16"/>
        <v>0</v>
      </c>
      <c r="AE14" s="33">
        <v>3</v>
      </c>
      <c r="AF14" s="32">
        <f t="shared" si="17"/>
        <v>0.18761726078799248</v>
      </c>
      <c r="AG14" s="34">
        <v>0</v>
      </c>
      <c r="AH14" s="35">
        <f t="shared" si="18"/>
        <v>3</v>
      </c>
      <c r="AI14" s="36">
        <f t="shared" si="19"/>
        <v>7.2780203784570605E-2</v>
      </c>
      <c r="AJ14" s="31">
        <v>0</v>
      </c>
      <c r="AK14" s="32">
        <f t="shared" si="20"/>
        <v>0</v>
      </c>
      <c r="AL14" s="33">
        <v>0</v>
      </c>
      <c r="AM14" s="32">
        <f t="shared" si="21"/>
        <v>0</v>
      </c>
      <c r="AN14" s="34">
        <v>0</v>
      </c>
      <c r="AO14" s="35">
        <f t="shared" si="22"/>
        <v>0</v>
      </c>
      <c r="AP14" s="36">
        <f t="shared" si="23"/>
        <v>0</v>
      </c>
      <c r="AQ14" s="31">
        <v>0</v>
      </c>
      <c r="AR14" s="32">
        <f t="shared" si="24"/>
        <v>0</v>
      </c>
      <c r="AS14" s="33">
        <v>0</v>
      </c>
      <c r="AT14" s="32">
        <f t="shared" si="25"/>
        <v>0</v>
      </c>
      <c r="AU14" s="34">
        <v>0</v>
      </c>
      <c r="AV14" s="35">
        <f t="shared" si="26"/>
        <v>0</v>
      </c>
      <c r="AW14" s="36">
        <f t="shared" si="27"/>
        <v>0</v>
      </c>
      <c r="AX14" s="31">
        <v>0</v>
      </c>
      <c r="AY14" s="32">
        <f t="shared" si="28"/>
        <v>0</v>
      </c>
      <c r="AZ14" s="31">
        <v>0</v>
      </c>
      <c r="BA14" s="32">
        <f t="shared" si="29"/>
        <v>0</v>
      </c>
      <c r="BB14" s="34">
        <v>0</v>
      </c>
      <c r="BC14" s="35">
        <f t="shared" si="30"/>
        <v>0</v>
      </c>
      <c r="BD14" s="36">
        <f t="shared" si="31"/>
        <v>0</v>
      </c>
      <c r="BE14" s="31">
        <v>0</v>
      </c>
      <c r="BF14" s="32"/>
      <c r="BG14" s="37">
        <v>0</v>
      </c>
      <c r="BH14" s="32"/>
      <c r="BI14" s="34">
        <v>0</v>
      </c>
      <c r="BJ14" s="35">
        <f t="shared" si="32"/>
        <v>0</v>
      </c>
      <c r="BK14" s="36"/>
      <c r="AHH14" s="7"/>
      <c r="AHI14" s="7"/>
      <c r="AHJ14" s="7"/>
      <c r="AHK14" s="7"/>
      <c r="AHL14" s="7"/>
      <c r="AHM14" s="7"/>
      <c r="AHN14" s="7"/>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42</v>
      </c>
      <c r="B15" s="9">
        <v>2040911</v>
      </c>
      <c r="C15" s="28">
        <f t="shared" si="0"/>
        <v>6.985772602124829</v>
      </c>
      <c r="D15" s="9">
        <v>1981361</v>
      </c>
      <c r="E15" s="28">
        <f t="shared" si="1"/>
        <v>6.6265017529104311</v>
      </c>
      <c r="F15" s="29">
        <f t="shared" si="2"/>
        <v>4022272</v>
      </c>
      <c r="G15" s="30">
        <f t="shared" si="3"/>
        <v>6.8040547326350547</v>
      </c>
      <c r="H15" s="31">
        <v>17</v>
      </c>
      <c r="I15" s="32">
        <f t="shared" si="4"/>
        <v>0.10656302889738609</v>
      </c>
      <c r="J15" s="33">
        <v>14</v>
      </c>
      <c r="K15" s="32">
        <f t="shared" si="5"/>
        <v>0.12305528698250856</v>
      </c>
      <c r="L15" s="34">
        <v>0</v>
      </c>
      <c r="M15" s="35">
        <f t="shared" si="6"/>
        <v>31</v>
      </c>
      <c r="N15" s="36">
        <f t="shared" si="7"/>
        <v>0.11342846688620564</v>
      </c>
      <c r="O15" s="31">
        <v>12</v>
      </c>
      <c r="P15" s="32">
        <f t="shared" si="8"/>
        <v>0.10527239231511536</v>
      </c>
      <c r="Q15" s="33">
        <v>10</v>
      </c>
      <c r="R15" s="32">
        <f t="shared" si="9"/>
        <v>0.12997140629061607</v>
      </c>
      <c r="S15" s="34">
        <v>0</v>
      </c>
      <c r="T15" s="35">
        <f t="shared" si="10"/>
        <v>22</v>
      </c>
      <c r="U15" s="36">
        <f t="shared" si="11"/>
        <v>0.11522547530508565</v>
      </c>
      <c r="V15" s="31">
        <v>7</v>
      </c>
      <c r="W15" s="32">
        <f t="shared" si="12"/>
        <v>0.11037527593818984</v>
      </c>
      <c r="X15" s="33">
        <v>7</v>
      </c>
      <c r="Y15" s="32">
        <f t="shared" si="13"/>
        <v>0.1753067868770348</v>
      </c>
      <c r="Z15" s="34">
        <v>0</v>
      </c>
      <c r="AA15" s="35">
        <f t="shared" si="14"/>
        <v>14</v>
      </c>
      <c r="AB15" s="36">
        <f t="shared" si="15"/>
        <v>0.13546202225447507</v>
      </c>
      <c r="AC15" s="31">
        <v>2</v>
      </c>
      <c r="AD15" s="32">
        <f t="shared" si="16"/>
        <v>7.9270709472849782E-2</v>
      </c>
      <c r="AE15" s="33">
        <v>4</v>
      </c>
      <c r="AF15" s="32">
        <f t="shared" si="17"/>
        <v>0.25015634771732331</v>
      </c>
      <c r="AG15" s="34">
        <v>0</v>
      </c>
      <c r="AH15" s="35">
        <f t="shared" si="18"/>
        <v>6</v>
      </c>
      <c r="AI15" s="36">
        <f t="shared" si="19"/>
        <v>0.14556040756914121</v>
      </c>
      <c r="AJ15" s="31">
        <v>0</v>
      </c>
      <c r="AK15" s="32">
        <f t="shared" si="20"/>
        <v>0</v>
      </c>
      <c r="AL15" s="33">
        <v>1</v>
      </c>
      <c r="AM15" s="32">
        <f t="shared" si="21"/>
        <v>0.4</v>
      </c>
      <c r="AN15" s="34">
        <v>0</v>
      </c>
      <c r="AO15" s="35">
        <f t="shared" si="22"/>
        <v>1</v>
      </c>
      <c r="AP15" s="36">
        <f t="shared" si="23"/>
        <v>0.15455950540958269</v>
      </c>
      <c r="AQ15" s="31">
        <v>0</v>
      </c>
      <c r="AR15" s="32">
        <f t="shared" si="24"/>
        <v>0</v>
      </c>
      <c r="AS15" s="33">
        <v>0</v>
      </c>
      <c r="AT15" s="32">
        <f t="shared" si="25"/>
        <v>0</v>
      </c>
      <c r="AU15" s="34">
        <v>0</v>
      </c>
      <c r="AV15" s="35">
        <f t="shared" si="26"/>
        <v>0</v>
      </c>
      <c r="AW15" s="36">
        <f t="shared" si="27"/>
        <v>0</v>
      </c>
      <c r="AX15" s="31">
        <v>0</v>
      </c>
      <c r="AY15" s="32">
        <f t="shared" si="28"/>
        <v>0</v>
      </c>
      <c r="AZ15" s="31">
        <v>0</v>
      </c>
      <c r="BA15" s="32">
        <f t="shared" si="29"/>
        <v>0</v>
      </c>
      <c r="BB15" s="34">
        <v>0</v>
      </c>
      <c r="BC15" s="35">
        <f t="shared" si="30"/>
        <v>0</v>
      </c>
      <c r="BD15" s="36">
        <f t="shared" si="31"/>
        <v>0</v>
      </c>
      <c r="BE15" s="31">
        <v>0</v>
      </c>
      <c r="BF15" s="32"/>
      <c r="BG15" s="37">
        <v>0</v>
      </c>
      <c r="BH15" s="32"/>
      <c r="BI15" s="34">
        <v>0</v>
      </c>
      <c r="BJ15" s="35">
        <f t="shared" si="32"/>
        <v>0</v>
      </c>
      <c r="BK15" s="36"/>
      <c r="AHH15" s="7"/>
      <c r="AHI15" s="7"/>
      <c r="AHJ15" s="7"/>
      <c r="AHK15" s="7"/>
      <c r="AHL15" s="7"/>
      <c r="AHM15" s="7"/>
      <c r="AHN15" s="7"/>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43</v>
      </c>
      <c r="B16" s="9">
        <v>1983871</v>
      </c>
      <c r="C16" s="28">
        <f t="shared" si="0"/>
        <v>6.7905321094109379</v>
      </c>
      <c r="D16" s="9">
        <v>1992159</v>
      </c>
      <c r="E16" s="28">
        <f t="shared" si="1"/>
        <v>6.6626147913360008</v>
      </c>
      <c r="F16" s="29">
        <f t="shared" si="2"/>
        <v>3976030</v>
      </c>
      <c r="G16" s="30">
        <f t="shared" si="3"/>
        <v>6.7258320020622566</v>
      </c>
      <c r="H16" s="31">
        <v>33</v>
      </c>
      <c r="I16" s="32">
        <f t="shared" si="4"/>
        <v>0.20685764433022005</v>
      </c>
      <c r="J16" s="33">
        <v>20</v>
      </c>
      <c r="K16" s="32">
        <f t="shared" si="5"/>
        <v>0.17579326711786938</v>
      </c>
      <c r="L16" s="34">
        <v>0</v>
      </c>
      <c r="M16" s="35">
        <f t="shared" si="6"/>
        <v>53</v>
      </c>
      <c r="N16" s="36">
        <f t="shared" si="7"/>
        <v>0.19392608854738383</v>
      </c>
      <c r="O16" s="31">
        <v>21</v>
      </c>
      <c r="P16" s="32">
        <f t="shared" si="8"/>
        <v>0.18422668655145188</v>
      </c>
      <c r="Q16" s="33">
        <v>12</v>
      </c>
      <c r="R16" s="32">
        <f t="shared" si="9"/>
        <v>0.1559656875487393</v>
      </c>
      <c r="S16" s="34">
        <v>0</v>
      </c>
      <c r="T16" s="35">
        <f t="shared" si="10"/>
        <v>33</v>
      </c>
      <c r="U16" s="36">
        <f t="shared" si="11"/>
        <v>0.17283821295762844</v>
      </c>
      <c r="V16" s="31">
        <v>14</v>
      </c>
      <c r="W16" s="32">
        <f t="shared" si="12"/>
        <v>0.22075055187637968</v>
      </c>
      <c r="X16" s="33">
        <v>6</v>
      </c>
      <c r="Y16" s="32">
        <f t="shared" si="13"/>
        <v>0.15026296018031557</v>
      </c>
      <c r="Z16" s="34">
        <v>0</v>
      </c>
      <c r="AA16" s="35">
        <f t="shared" si="14"/>
        <v>20</v>
      </c>
      <c r="AB16" s="36">
        <f t="shared" si="15"/>
        <v>0.19351717464925011</v>
      </c>
      <c r="AC16" s="31">
        <v>10</v>
      </c>
      <c r="AD16" s="32">
        <f t="shared" si="16"/>
        <v>0.39635354736424888</v>
      </c>
      <c r="AE16" s="33">
        <v>3</v>
      </c>
      <c r="AF16" s="32">
        <f t="shared" si="17"/>
        <v>0.18761726078799248</v>
      </c>
      <c r="AG16" s="34">
        <v>0</v>
      </c>
      <c r="AH16" s="35">
        <f t="shared" si="18"/>
        <v>13</v>
      </c>
      <c r="AI16" s="36">
        <f t="shared" si="19"/>
        <v>0.31538088306647261</v>
      </c>
      <c r="AJ16" s="31">
        <v>4</v>
      </c>
      <c r="AK16" s="32">
        <f t="shared" si="20"/>
        <v>1.0075566750629723</v>
      </c>
      <c r="AL16" s="33">
        <v>0</v>
      </c>
      <c r="AM16" s="32">
        <f t="shared" si="21"/>
        <v>0</v>
      </c>
      <c r="AN16" s="34">
        <v>0</v>
      </c>
      <c r="AO16" s="35">
        <f t="shared" si="22"/>
        <v>4</v>
      </c>
      <c r="AP16" s="36">
        <f t="shared" si="23"/>
        <v>0.61823802163833075</v>
      </c>
      <c r="AQ16" s="31">
        <v>0</v>
      </c>
      <c r="AR16" s="32">
        <f t="shared" si="24"/>
        <v>0</v>
      </c>
      <c r="AS16" s="33">
        <v>0</v>
      </c>
      <c r="AT16" s="32">
        <f t="shared" si="25"/>
        <v>0</v>
      </c>
      <c r="AU16" s="34">
        <v>0</v>
      </c>
      <c r="AV16" s="35">
        <f t="shared" si="26"/>
        <v>0</v>
      </c>
      <c r="AW16" s="36">
        <f t="shared" si="27"/>
        <v>0</v>
      </c>
      <c r="AX16" s="31">
        <v>0</v>
      </c>
      <c r="AY16" s="32">
        <f t="shared" si="28"/>
        <v>0</v>
      </c>
      <c r="AZ16" s="31">
        <v>0</v>
      </c>
      <c r="BA16" s="32">
        <f t="shared" si="29"/>
        <v>0</v>
      </c>
      <c r="BB16" s="34">
        <v>0</v>
      </c>
      <c r="BC16" s="35">
        <f t="shared" si="30"/>
        <v>0</v>
      </c>
      <c r="BD16" s="36">
        <f t="shared" si="31"/>
        <v>0</v>
      </c>
      <c r="BE16" s="31">
        <v>0</v>
      </c>
      <c r="BF16" s="32"/>
      <c r="BG16" s="37">
        <v>0</v>
      </c>
      <c r="BH16" s="32"/>
      <c r="BI16" s="34">
        <v>0</v>
      </c>
      <c r="BJ16" s="35">
        <f t="shared" si="32"/>
        <v>0</v>
      </c>
      <c r="BK16" s="36"/>
      <c r="AHH16" s="7"/>
      <c r="AHI16" s="7"/>
      <c r="AHJ16" s="7"/>
      <c r="AHK16" s="7"/>
      <c r="AHL16" s="7"/>
      <c r="AHM16" s="7"/>
      <c r="AHN16" s="7"/>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44</v>
      </c>
      <c r="B17" s="9">
        <v>1936734</v>
      </c>
      <c r="C17" s="28">
        <f t="shared" si="0"/>
        <v>6.6291882962087172</v>
      </c>
      <c r="D17" s="9">
        <v>1964167</v>
      </c>
      <c r="E17" s="28">
        <f t="shared" si="1"/>
        <v>6.5689978093385424</v>
      </c>
      <c r="F17" s="29">
        <f t="shared" si="2"/>
        <v>3900901</v>
      </c>
      <c r="G17" s="30">
        <f t="shared" si="3"/>
        <v>6.5987441701085405</v>
      </c>
      <c r="H17" s="31">
        <v>44</v>
      </c>
      <c r="I17" s="32">
        <f t="shared" si="4"/>
        <v>0.27581019244029337</v>
      </c>
      <c r="J17" s="33">
        <v>34</v>
      </c>
      <c r="K17" s="32">
        <f t="shared" si="5"/>
        <v>0.29884855410037797</v>
      </c>
      <c r="L17" s="34">
        <v>0</v>
      </c>
      <c r="M17" s="35">
        <f t="shared" si="6"/>
        <v>78</v>
      </c>
      <c r="N17" s="36">
        <f t="shared" si="7"/>
        <v>0.2854006586169045</v>
      </c>
      <c r="O17" s="31">
        <v>37</v>
      </c>
      <c r="P17" s="32">
        <f t="shared" si="8"/>
        <v>0.32458987630493902</v>
      </c>
      <c r="Q17" s="33">
        <v>24</v>
      </c>
      <c r="R17" s="32">
        <f t="shared" si="9"/>
        <v>0.31193137509747859</v>
      </c>
      <c r="S17" s="34">
        <v>0</v>
      </c>
      <c r="T17" s="35">
        <f t="shared" si="10"/>
        <v>61</v>
      </c>
      <c r="U17" s="36">
        <f t="shared" si="11"/>
        <v>0.31948881789137379</v>
      </c>
      <c r="V17" s="31">
        <v>22</v>
      </c>
      <c r="W17" s="32">
        <f t="shared" si="12"/>
        <v>0.34689372437716809</v>
      </c>
      <c r="X17" s="33">
        <v>12</v>
      </c>
      <c r="Y17" s="32">
        <f t="shared" si="13"/>
        <v>0.30052592036063114</v>
      </c>
      <c r="Z17" s="34">
        <v>0</v>
      </c>
      <c r="AA17" s="35">
        <f t="shared" si="14"/>
        <v>34</v>
      </c>
      <c r="AB17" s="36">
        <f t="shared" si="15"/>
        <v>0.32897919690372524</v>
      </c>
      <c r="AC17" s="31">
        <v>9</v>
      </c>
      <c r="AD17" s="32">
        <f t="shared" si="16"/>
        <v>0.356718192627824</v>
      </c>
      <c r="AE17" s="33">
        <v>6</v>
      </c>
      <c r="AF17" s="32">
        <f t="shared" si="17"/>
        <v>0.37523452157598497</v>
      </c>
      <c r="AG17" s="34">
        <v>0</v>
      </c>
      <c r="AH17" s="35">
        <f t="shared" si="18"/>
        <v>15</v>
      </c>
      <c r="AI17" s="36">
        <f t="shared" si="19"/>
        <v>0.36390101892285298</v>
      </c>
      <c r="AJ17" s="31">
        <v>2</v>
      </c>
      <c r="AK17" s="32">
        <f t="shared" si="20"/>
        <v>0.50377833753148615</v>
      </c>
      <c r="AL17" s="33">
        <v>1</v>
      </c>
      <c r="AM17" s="32">
        <f t="shared" si="21"/>
        <v>0.4</v>
      </c>
      <c r="AN17" s="34">
        <v>0</v>
      </c>
      <c r="AO17" s="35">
        <f t="shared" si="22"/>
        <v>3</v>
      </c>
      <c r="AP17" s="36">
        <f t="shared" si="23"/>
        <v>0.46367851622874806</v>
      </c>
      <c r="AQ17" s="31">
        <v>0</v>
      </c>
      <c r="AR17" s="32">
        <f t="shared" si="24"/>
        <v>0</v>
      </c>
      <c r="AS17" s="33">
        <v>0</v>
      </c>
      <c r="AT17" s="32">
        <f t="shared" si="25"/>
        <v>0</v>
      </c>
      <c r="AU17" s="34">
        <v>0</v>
      </c>
      <c r="AV17" s="35">
        <f t="shared" si="26"/>
        <v>0</v>
      </c>
      <c r="AW17" s="36">
        <f t="shared" si="27"/>
        <v>0</v>
      </c>
      <c r="AX17" s="31">
        <v>0</v>
      </c>
      <c r="AY17" s="32">
        <f t="shared" si="28"/>
        <v>0</v>
      </c>
      <c r="AZ17" s="31">
        <v>0</v>
      </c>
      <c r="BA17" s="32">
        <f t="shared" si="29"/>
        <v>0</v>
      </c>
      <c r="BB17" s="34">
        <v>0</v>
      </c>
      <c r="BC17" s="35">
        <f t="shared" si="30"/>
        <v>0</v>
      </c>
      <c r="BD17" s="36">
        <f t="shared" si="31"/>
        <v>0</v>
      </c>
      <c r="BE17" s="31">
        <v>0</v>
      </c>
      <c r="BF17" s="32"/>
      <c r="BG17" s="37">
        <v>0</v>
      </c>
      <c r="BH17" s="32"/>
      <c r="BI17" s="34">
        <v>0</v>
      </c>
      <c r="BJ17" s="35">
        <f t="shared" si="32"/>
        <v>0</v>
      </c>
      <c r="BK17" s="36"/>
      <c r="AHH17" s="7"/>
      <c r="AHI17" s="7"/>
      <c r="AHJ17" s="7"/>
      <c r="AHK17" s="7"/>
      <c r="AHL17" s="7"/>
      <c r="AHM17" s="7"/>
      <c r="AHN17" s="7"/>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45</v>
      </c>
      <c r="B18" s="9">
        <v>1769761</v>
      </c>
      <c r="C18" s="28">
        <f t="shared" si="0"/>
        <v>6.057661459078342</v>
      </c>
      <c r="D18" s="9">
        <v>1790194</v>
      </c>
      <c r="E18" s="28">
        <f t="shared" si="1"/>
        <v>5.98715916940413</v>
      </c>
      <c r="F18" s="29">
        <f t="shared" si="2"/>
        <v>3559955</v>
      </c>
      <c r="G18" s="30">
        <f t="shared" si="3"/>
        <v>6.0220016611800071</v>
      </c>
      <c r="H18" s="31">
        <v>95</v>
      </c>
      <c r="I18" s="32">
        <f t="shared" si="4"/>
        <v>0.5954992791324516</v>
      </c>
      <c r="J18" s="33">
        <v>51</v>
      </c>
      <c r="K18" s="32">
        <f t="shared" si="5"/>
        <v>0.44827283115056693</v>
      </c>
      <c r="L18" s="34">
        <v>0</v>
      </c>
      <c r="M18" s="35">
        <f t="shared" si="6"/>
        <v>146</v>
      </c>
      <c r="N18" s="36">
        <f t="shared" si="7"/>
        <v>0.53421148920600081</v>
      </c>
      <c r="O18" s="31">
        <v>57</v>
      </c>
      <c r="P18" s="32">
        <f t="shared" si="8"/>
        <v>0.50004386349679797</v>
      </c>
      <c r="Q18" s="33">
        <v>36</v>
      </c>
      <c r="R18" s="32">
        <f t="shared" si="9"/>
        <v>0.46789706264621783</v>
      </c>
      <c r="S18" s="34">
        <v>0</v>
      </c>
      <c r="T18" s="35">
        <f t="shared" si="10"/>
        <v>93</v>
      </c>
      <c r="U18" s="36">
        <f t="shared" si="11"/>
        <v>0.48708950924422562</v>
      </c>
      <c r="V18" s="31">
        <v>26</v>
      </c>
      <c r="W18" s="32">
        <f t="shared" si="12"/>
        <v>0.40996531062756231</v>
      </c>
      <c r="X18" s="33">
        <v>18</v>
      </c>
      <c r="Y18" s="32">
        <f t="shared" si="13"/>
        <v>0.45078888054094662</v>
      </c>
      <c r="Z18" s="34">
        <v>0</v>
      </c>
      <c r="AA18" s="35">
        <f t="shared" si="14"/>
        <v>44</v>
      </c>
      <c r="AB18" s="36">
        <f t="shared" si="15"/>
        <v>0.42573778422835029</v>
      </c>
      <c r="AC18" s="31">
        <v>7</v>
      </c>
      <c r="AD18" s="32">
        <f t="shared" si="16"/>
        <v>0.27744748315497425</v>
      </c>
      <c r="AE18" s="33">
        <v>5</v>
      </c>
      <c r="AF18" s="32">
        <f t="shared" si="17"/>
        <v>0.31269543464665417</v>
      </c>
      <c r="AG18" s="34">
        <v>0</v>
      </c>
      <c r="AH18" s="35">
        <f t="shared" si="18"/>
        <v>12</v>
      </c>
      <c r="AI18" s="36">
        <f t="shared" si="19"/>
        <v>0.29112081513828242</v>
      </c>
      <c r="AJ18" s="31">
        <v>0</v>
      </c>
      <c r="AK18" s="32">
        <f t="shared" si="20"/>
        <v>0</v>
      </c>
      <c r="AL18" s="33">
        <v>1</v>
      </c>
      <c r="AM18" s="32">
        <f t="shared" si="21"/>
        <v>0.4</v>
      </c>
      <c r="AN18" s="34">
        <v>0</v>
      </c>
      <c r="AO18" s="35">
        <f t="shared" si="22"/>
        <v>1</v>
      </c>
      <c r="AP18" s="36">
        <f t="shared" si="23"/>
        <v>0.15455950540958269</v>
      </c>
      <c r="AQ18" s="31">
        <v>0</v>
      </c>
      <c r="AR18" s="32">
        <f t="shared" si="24"/>
        <v>0</v>
      </c>
      <c r="AS18" s="33">
        <v>1</v>
      </c>
      <c r="AT18" s="32">
        <f t="shared" si="25"/>
        <v>2.2727272727272729</v>
      </c>
      <c r="AU18" s="34">
        <v>0</v>
      </c>
      <c r="AV18" s="35">
        <f t="shared" si="26"/>
        <v>1</v>
      </c>
      <c r="AW18" s="36">
        <f t="shared" si="27"/>
        <v>0.92592592592592582</v>
      </c>
      <c r="AX18" s="31">
        <v>0</v>
      </c>
      <c r="AY18" s="32">
        <f t="shared" si="28"/>
        <v>0</v>
      </c>
      <c r="AZ18" s="31">
        <v>0</v>
      </c>
      <c r="BA18" s="32">
        <f t="shared" si="29"/>
        <v>0</v>
      </c>
      <c r="BB18" s="34">
        <v>0</v>
      </c>
      <c r="BC18" s="35">
        <f t="shared" si="30"/>
        <v>0</v>
      </c>
      <c r="BD18" s="36">
        <f t="shared" si="31"/>
        <v>0</v>
      </c>
      <c r="BE18" s="31">
        <v>0</v>
      </c>
      <c r="BF18" s="32"/>
      <c r="BG18" s="37">
        <v>0</v>
      </c>
      <c r="BH18" s="32"/>
      <c r="BI18" s="34">
        <v>0</v>
      </c>
      <c r="BJ18" s="35">
        <f t="shared" si="32"/>
        <v>0</v>
      </c>
      <c r="BK18" s="36"/>
      <c r="AHH18" s="7"/>
      <c r="AHI18" s="7"/>
      <c r="AHJ18" s="7"/>
      <c r="AHK18" s="7"/>
      <c r="AHL18" s="7"/>
      <c r="AHM18" s="7"/>
      <c r="AHN18" s="7"/>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46</v>
      </c>
      <c r="B19" s="9">
        <v>1980181</v>
      </c>
      <c r="C19" s="28">
        <f t="shared" si="0"/>
        <v>6.7779017198928049</v>
      </c>
      <c r="D19" s="9">
        <v>2025216</v>
      </c>
      <c r="E19" s="28">
        <f t="shared" si="1"/>
        <v>6.7731712565364175</v>
      </c>
      <c r="F19" s="29">
        <f t="shared" si="2"/>
        <v>4005397</v>
      </c>
      <c r="G19" s="30">
        <f t="shared" si="3"/>
        <v>6.7755090689869446</v>
      </c>
      <c r="H19" s="31">
        <v>179</v>
      </c>
      <c r="I19" s="32">
        <f t="shared" si="4"/>
        <v>1.1220460101548297</v>
      </c>
      <c r="J19" s="33">
        <v>104</v>
      </c>
      <c r="K19" s="32">
        <f t="shared" si="5"/>
        <v>0.91412498901292083</v>
      </c>
      <c r="L19" s="34">
        <v>0</v>
      </c>
      <c r="M19" s="35">
        <f t="shared" si="6"/>
        <v>283</v>
      </c>
      <c r="N19" s="36">
        <f t="shared" si="7"/>
        <v>1.035492133186974</v>
      </c>
      <c r="O19" s="31">
        <v>122</v>
      </c>
      <c r="P19" s="32">
        <f t="shared" si="8"/>
        <v>1.0702693218703394</v>
      </c>
      <c r="Q19" s="33">
        <v>79</v>
      </c>
      <c r="R19" s="32">
        <f t="shared" si="9"/>
        <v>1.0267741096958669</v>
      </c>
      <c r="S19" s="34">
        <v>0</v>
      </c>
      <c r="T19" s="35">
        <f t="shared" si="10"/>
        <v>201</v>
      </c>
      <c r="U19" s="36">
        <f t="shared" si="11"/>
        <v>1.0527418425601005</v>
      </c>
      <c r="V19" s="31">
        <v>68</v>
      </c>
      <c r="W19" s="32">
        <f t="shared" si="12"/>
        <v>1.0722169662567014</v>
      </c>
      <c r="X19" s="33">
        <v>57</v>
      </c>
      <c r="Y19" s="32">
        <f t="shared" si="13"/>
        <v>1.4274981217129978</v>
      </c>
      <c r="Z19" s="34">
        <v>0</v>
      </c>
      <c r="AA19" s="35">
        <f t="shared" si="14"/>
        <v>125</v>
      </c>
      <c r="AB19" s="36">
        <f t="shared" si="15"/>
        <v>1.2094823415578131</v>
      </c>
      <c r="AC19" s="31">
        <v>22</v>
      </c>
      <c r="AD19" s="32">
        <f t="shared" si="16"/>
        <v>0.87197780420134752</v>
      </c>
      <c r="AE19" s="33">
        <v>28</v>
      </c>
      <c r="AF19" s="32">
        <f t="shared" si="17"/>
        <v>1.7510944340212633</v>
      </c>
      <c r="AG19" s="34">
        <v>0</v>
      </c>
      <c r="AH19" s="35">
        <f t="shared" si="18"/>
        <v>50</v>
      </c>
      <c r="AI19" s="36">
        <f t="shared" si="19"/>
        <v>1.2130033964095099</v>
      </c>
      <c r="AJ19" s="31">
        <v>4</v>
      </c>
      <c r="AK19" s="32">
        <f t="shared" si="20"/>
        <v>1.0075566750629723</v>
      </c>
      <c r="AL19" s="33">
        <v>4</v>
      </c>
      <c r="AM19" s="32">
        <f t="shared" si="21"/>
        <v>1.6</v>
      </c>
      <c r="AN19" s="34">
        <v>0</v>
      </c>
      <c r="AO19" s="35">
        <f t="shared" si="22"/>
        <v>8</v>
      </c>
      <c r="AP19" s="36">
        <f t="shared" si="23"/>
        <v>1.2364760432766615</v>
      </c>
      <c r="AQ19" s="31">
        <v>0</v>
      </c>
      <c r="AR19" s="32">
        <f t="shared" si="24"/>
        <v>0</v>
      </c>
      <c r="AS19" s="33">
        <v>0</v>
      </c>
      <c r="AT19" s="32">
        <f t="shared" si="25"/>
        <v>0</v>
      </c>
      <c r="AU19" s="34">
        <v>0</v>
      </c>
      <c r="AV19" s="35">
        <f t="shared" si="26"/>
        <v>0</v>
      </c>
      <c r="AW19" s="36">
        <f t="shared" si="27"/>
        <v>0</v>
      </c>
      <c r="AX19" s="31">
        <v>0</v>
      </c>
      <c r="AY19" s="32">
        <f t="shared" si="28"/>
        <v>0</v>
      </c>
      <c r="AZ19" s="31">
        <v>0</v>
      </c>
      <c r="BA19" s="32">
        <f t="shared" si="29"/>
        <v>0</v>
      </c>
      <c r="BB19" s="34">
        <v>0</v>
      </c>
      <c r="BC19" s="35">
        <f t="shared" si="30"/>
        <v>0</v>
      </c>
      <c r="BD19" s="36">
        <f t="shared" si="31"/>
        <v>0</v>
      </c>
      <c r="BE19" s="31">
        <v>0</v>
      </c>
      <c r="BF19" s="32"/>
      <c r="BG19" s="37">
        <v>0</v>
      </c>
      <c r="BH19" s="32"/>
      <c r="BI19" s="34">
        <v>0</v>
      </c>
      <c r="BJ19" s="35">
        <f t="shared" si="32"/>
        <v>0</v>
      </c>
      <c r="BK19" s="36"/>
      <c r="AHH19" s="7"/>
      <c r="AHI19" s="7"/>
      <c r="AHJ19" s="7"/>
      <c r="AHK19" s="7"/>
      <c r="AHL19" s="7"/>
      <c r="AHM19" s="7"/>
      <c r="AHN19" s="7"/>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47</v>
      </c>
      <c r="B20" s="9">
        <v>2039373</v>
      </c>
      <c r="C20" s="28">
        <f t="shared" si="0"/>
        <v>6.9805082283907121</v>
      </c>
      <c r="D20" s="9">
        <v>2097758</v>
      </c>
      <c r="E20" s="28">
        <f t="shared" si="1"/>
        <v>7.0157821134976821</v>
      </c>
      <c r="F20" s="29">
        <f t="shared" si="2"/>
        <v>4137131</v>
      </c>
      <c r="G20" s="30">
        <f t="shared" si="3"/>
        <v>6.9983496292844434</v>
      </c>
      <c r="H20" s="31">
        <v>332</v>
      </c>
      <c r="I20" s="32">
        <f t="shared" si="4"/>
        <v>2.0811132702313042</v>
      </c>
      <c r="J20" s="33">
        <v>198</v>
      </c>
      <c r="K20" s="32">
        <f t="shared" si="5"/>
        <v>1.7403533444669068</v>
      </c>
      <c r="L20" s="34">
        <v>0</v>
      </c>
      <c r="M20" s="35">
        <f t="shared" si="6"/>
        <v>530</v>
      </c>
      <c r="N20" s="36">
        <f t="shared" si="7"/>
        <v>1.9392608854738382</v>
      </c>
      <c r="O20" s="31">
        <v>237</v>
      </c>
      <c r="P20" s="32">
        <f t="shared" si="8"/>
        <v>2.0791297482235285</v>
      </c>
      <c r="Q20" s="33">
        <v>154</v>
      </c>
      <c r="R20" s="32">
        <f t="shared" si="9"/>
        <v>2.0015596568754872</v>
      </c>
      <c r="S20" s="34">
        <v>0</v>
      </c>
      <c r="T20" s="35">
        <f t="shared" si="10"/>
        <v>391</v>
      </c>
      <c r="U20" s="36">
        <f t="shared" si="11"/>
        <v>2.0478709474676582</v>
      </c>
      <c r="V20" s="31">
        <v>126</v>
      </c>
      <c r="W20" s="32">
        <f t="shared" si="12"/>
        <v>1.9867549668874174</v>
      </c>
      <c r="X20" s="33">
        <v>75</v>
      </c>
      <c r="Y20" s="32">
        <f t="shared" si="13"/>
        <v>1.8782870022539442</v>
      </c>
      <c r="Z20" s="34">
        <v>0</v>
      </c>
      <c r="AA20" s="35">
        <f t="shared" si="14"/>
        <v>201</v>
      </c>
      <c r="AB20" s="36">
        <f t="shared" si="15"/>
        <v>1.9448476052249637</v>
      </c>
      <c r="AC20" s="31">
        <v>50</v>
      </c>
      <c r="AD20" s="32">
        <f t="shared" si="16"/>
        <v>1.9817677368212445</v>
      </c>
      <c r="AE20" s="33">
        <v>25</v>
      </c>
      <c r="AF20" s="32">
        <f t="shared" si="17"/>
        <v>1.5634771732332706</v>
      </c>
      <c r="AG20" s="34">
        <v>0</v>
      </c>
      <c r="AH20" s="35">
        <f t="shared" si="18"/>
        <v>75</v>
      </c>
      <c r="AI20" s="36">
        <f t="shared" si="19"/>
        <v>1.8195050946142648</v>
      </c>
      <c r="AJ20" s="31">
        <v>7</v>
      </c>
      <c r="AK20" s="32">
        <f t="shared" si="20"/>
        <v>1.7632241813602016</v>
      </c>
      <c r="AL20" s="33">
        <v>4</v>
      </c>
      <c r="AM20" s="32">
        <f t="shared" si="21"/>
        <v>1.6</v>
      </c>
      <c r="AN20" s="34">
        <v>0</v>
      </c>
      <c r="AO20" s="35">
        <f t="shared" si="22"/>
        <v>11</v>
      </c>
      <c r="AP20" s="36">
        <f t="shared" si="23"/>
        <v>1.7001545595054095</v>
      </c>
      <c r="AQ20" s="31">
        <v>2</v>
      </c>
      <c r="AR20" s="32">
        <f t="shared" si="24"/>
        <v>3.125</v>
      </c>
      <c r="AS20" s="33">
        <v>0</v>
      </c>
      <c r="AT20" s="32">
        <f t="shared" si="25"/>
        <v>0</v>
      </c>
      <c r="AU20" s="34">
        <v>0</v>
      </c>
      <c r="AV20" s="35">
        <f t="shared" si="26"/>
        <v>2</v>
      </c>
      <c r="AW20" s="36">
        <f t="shared" si="27"/>
        <v>1.8518518518518516</v>
      </c>
      <c r="AX20" s="31">
        <v>0</v>
      </c>
      <c r="AY20" s="32">
        <f t="shared" si="28"/>
        <v>0</v>
      </c>
      <c r="AZ20" s="31">
        <v>0</v>
      </c>
      <c r="BA20" s="32">
        <f t="shared" si="29"/>
        <v>0</v>
      </c>
      <c r="BB20" s="34">
        <v>0</v>
      </c>
      <c r="BC20" s="35">
        <f t="shared" si="30"/>
        <v>0</v>
      </c>
      <c r="BD20" s="36">
        <f t="shared" si="31"/>
        <v>0</v>
      </c>
      <c r="BE20" s="31">
        <v>0</v>
      </c>
      <c r="BF20" s="32"/>
      <c r="BG20" s="37">
        <v>0</v>
      </c>
      <c r="BH20" s="32"/>
      <c r="BI20" s="34">
        <v>0</v>
      </c>
      <c r="BJ20" s="35">
        <f t="shared" si="32"/>
        <v>0</v>
      </c>
      <c r="BK20" s="36"/>
      <c r="AHH20" s="7"/>
      <c r="AHI20" s="7"/>
      <c r="AHJ20" s="7"/>
      <c r="AHK20" s="7"/>
      <c r="AHL20" s="7"/>
      <c r="AHM20" s="7"/>
      <c r="AHN20" s="7"/>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48</v>
      </c>
      <c r="B21" s="9">
        <v>1866897</v>
      </c>
      <c r="C21" s="28">
        <f t="shared" si="0"/>
        <v>6.3901453388163594</v>
      </c>
      <c r="D21" s="9">
        <v>1918667</v>
      </c>
      <c r="E21" s="28">
        <f t="shared" si="1"/>
        <v>6.4168267361431841</v>
      </c>
      <c r="F21" s="29">
        <f t="shared" si="2"/>
        <v>3785564</v>
      </c>
      <c r="G21" s="30">
        <f t="shared" si="3"/>
        <v>6.4036406911051484</v>
      </c>
      <c r="H21" s="31">
        <v>599</v>
      </c>
      <c r="I21" s="32">
        <f t="shared" si="4"/>
        <v>3.7547796652667214</v>
      </c>
      <c r="J21" s="33">
        <v>291</v>
      </c>
      <c r="K21" s="32">
        <f t="shared" si="5"/>
        <v>2.5577920365649995</v>
      </c>
      <c r="L21" s="34">
        <v>0</v>
      </c>
      <c r="M21" s="35">
        <f t="shared" si="6"/>
        <v>890</v>
      </c>
      <c r="N21" s="36">
        <f t="shared" si="7"/>
        <v>3.2564946944749358</v>
      </c>
      <c r="O21" s="31">
        <v>437</v>
      </c>
      <c r="P21" s="32">
        <f t="shared" si="8"/>
        <v>3.8336696201421177</v>
      </c>
      <c r="Q21" s="33">
        <v>213</v>
      </c>
      <c r="R21" s="32">
        <f t="shared" si="9"/>
        <v>2.7683909539901221</v>
      </c>
      <c r="S21" s="34">
        <v>0</v>
      </c>
      <c r="T21" s="35">
        <f t="shared" si="10"/>
        <v>650</v>
      </c>
      <c r="U21" s="36">
        <f t="shared" si="11"/>
        <v>3.4043890431048029</v>
      </c>
      <c r="V21" s="31">
        <v>234</v>
      </c>
      <c r="W21" s="32">
        <f t="shared" si="12"/>
        <v>3.6896877956480605</v>
      </c>
      <c r="X21" s="33">
        <v>129</v>
      </c>
      <c r="Y21" s="32">
        <f t="shared" si="13"/>
        <v>3.2306536438767846</v>
      </c>
      <c r="Z21" s="34">
        <v>0</v>
      </c>
      <c r="AA21" s="35">
        <f t="shared" si="14"/>
        <v>363</v>
      </c>
      <c r="AB21" s="36">
        <f t="shared" si="15"/>
        <v>3.5123367198838897</v>
      </c>
      <c r="AC21" s="31">
        <v>99</v>
      </c>
      <c r="AD21" s="32">
        <f t="shared" si="16"/>
        <v>3.9239001189060643</v>
      </c>
      <c r="AE21" s="33">
        <v>56</v>
      </c>
      <c r="AF21" s="32">
        <f t="shared" si="17"/>
        <v>3.5021888680425266</v>
      </c>
      <c r="AG21" s="34">
        <v>0</v>
      </c>
      <c r="AH21" s="35">
        <f t="shared" si="18"/>
        <v>155</v>
      </c>
      <c r="AI21" s="36">
        <f t="shared" si="19"/>
        <v>3.7603105288694807</v>
      </c>
      <c r="AJ21" s="31">
        <v>13</v>
      </c>
      <c r="AK21" s="32">
        <f t="shared" si="20"/>
        <v>3.2745591939546599</v>
      </c>
      <c r="AL21" s="33">
        <v>5</v>
      </c>
      <c r="AM21" s="32">
        <f t="shared" si="21"/>
        <v>2</v>
      </c>
      <c r="AN21" s="34">
        <v>0</v>
      </c>
      <c r="AO21" s="35">
        <f t="shared" si="22"/>
        <v>18</v>
      </c>
      <c r="AP21" s="36">
        <f t="shared" si="23"/>
        <v>2.7820710973724885</v>
      </c>
      <c r="AQ21" s="31">
        <v>1</v>
      </c>
      <c r="AR21" s="32">
        <f t="shared" si="24"/>
        <v>1.5625</v>
      </c>
      <c r="AS21" s="33">
        <v>1</v>
      </c>
      <c r="AT21" s="32">
        <f t="shared" si="25"/>
        <v>2.2727272727272729</v>
      </c>
      <c r="AU21" s="34">
        <v>0</v>
      </c>
      <c r="AV21" s="35">
        <f t="shared" si="26"/>
        <v>2</v>
      </c>
      <c r="AW21" s="36">
        <f t="shared" si="27"/>
        <v>1.8518518518518516</v>
      </c>
      <c r="AX21" s="31">
        <v>0</v>
      </c>
      <c r="AY21" s="32">
        <f t="shared" si="28"/>
        <v>0</v>
      </c>
      <c r="AZ21" s="31">
        <v>0</v>
      </c>
      <c r="BA21" s="32">
        <f t="shared" si="29"/>
        <v>0</v>
      </c>
      <c r="BB21" s="34">
        <v>0</v>
      </c>
      <c r="BC21" s="35">
        <f t="shared" si="30"/>
        <v>0</v>
      </c>
      <c r="BD21" s="36">
        <f t="shared" si="31"/>
        <v>0</v>
      </c>
      <c r="BE21" s="31">
        <v>0</v>
      </c>
      <c r="BF21" s="32"/>
      <c r="BG21" s="37">
        <v>0</v>
      </c>
      <c r="BH21" s="32"/>
      <c r="BI21" s="34">
        <v>0</v>
      </c>
      <c r="BJ21" s="35">
        <f t="shared" si="32"/>
        <v>0</v>
      </c>
      <c r="BK21" s="36"/>
      <c r="AHH21" s="7"/>
      <c r="AHI21" s="7"/>
      <c r="AHJ21" s="7"/>
      <c r="AHK21" s="7"/>
      <c r="AHL21" s="7"/>
      <c r="AHM21" s="7"/>
      <c r="AHN21" s="7"/>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49</v>
      </c>
      <c r="B22" s="9">
        <v>1585580</v>
      </c>
      <c r="C22" s="28">
        <f t="shared" si="0"/>
        <v>5.4272338786341416</v>
      </c>
      <c r="D22" s="9">
        <v>1648446</v>
      </c>
      <c r="E22" s="28">
        <f t="shared" si="1"/>
        <v>5.5130944379031321</v>
      </c>
      <c r="F22" s="29">
        <f t="shared" si="2"/>
        <v>3234026</v>
      </c>
      <c r="G22" s="30">
        <f t="shared" si="3"/>
        <v>5.4706618326072469</v>
      </c>
      <c r="H22" s="31">
        <v>874</v>
      </c>
      <c r="I22" s="32">
        <f t="shared" si="4"/>
        <v>5.4785933680185543</v>
      </c>
      <c r="J22" s="33">
        <v>436</v>
      </c>
      <c r="K22" s="32">
        <f t="shared" si="5"/>
        <v>3.832293223169553</v>
      </c>
      <c r="L22" s="34">
        <v>0</v>
      </c>
      <c r="M22" s="35">
        <f t="shared" si="6"/>
        <v>1310</v>
      </c>
      <c r="N22" s="36">
        <f t="shared" si="7"/>
        <v>4.7932674716428831</v>
      </c>
      <c r="O22" s="31">
        <v>635</v>
      </c>
      <c r="P22" s="32">
        <f t="shared" si="8"/>
        <v>5.5706640933415219</v>
      </c>
      <c r="Q22" s="33">
        <v>313</v>
      </c>
      <c r="R22" s="32">
        <f t="shared" si="9"/>
        <v>4.0681050168962827</v>
      </c>
      <c r="S22" s="34">
        <v>0</v>
      </c>
      <c r="T22" s="35">
        <f t="shared" si="10"/>
        <v>948</v>
      </c>
      <c r="U22" s="36">
        <f t="shared" si="11"/>
        <v>4.9651704813282356</v>
      </c>
      <c r="V22" s="31">
        <v>363</v>
      </c>
      <c r="W22" s="32">
        <f t="shared" si="12"/>
        <v>5.7237464522232733</v>
      </c>
      <c r="X22" s="33">
        <v>172</v>
      </c>
      <c r="Y22" s="32">
        <f t="shared" si="13"/>
        <v>4.3075381918357118</v>
      </c>
      <c r="Z22" s="34">
        <v>0</v>
      </c>
      <c r="AA22" s="35">
        <f t="shared" si="14"/>
        <v>535</v>
      </c>
      <c r="AB22" s="36">
        <f t="shared" si="15"/>
        <v>5.1765844218674406</v>
      </c>
      <c r="AC22" s="31">
        <v>138</v>
      </c>
      <c r="AD22" s="32">
        <f t="shared" si="16"/>
        <v>5.4696789536266346</v>
      </c>
      <c r="AE22" s="33">
        <v>64</v>
      </c>
      <c r="AF22" s="32">
        <f t="shared" si="17"/>
        <v>4.002501563477173</v>
      </c>
      <c r="AG22" s="34">
        <v>0</v>
      </c>
      <c r="AH22" s="35">
        <f t="shared" si="18"/>
        <v>202</v>
      </c>
      <c r="AI22" s="36">
        <f t="shared" si="19"/>
        <v>4.90053372149442</v>
      </c>
      <c r="AJ22" s="31">
        <v>20</v>
      </c>
      <c r="AK22" s="32">
        <f t="shared" si="20"/>
        <v>5.037783375314862</v>
      </c>
      <c r="AL22" s="33">
        <v>13</v>
      </c>
      <c r="AM22" s="32">
        <f t="shared" si="21"/>
        <v>5.2</v>
      </c>
      <c r="AN22" s="34">
        <v>0</v>
      </c>
      <c r="AO22" s="35">
        <f t="shared" si="22"/>
        <v>33</v>
      </c>
      <c r="AP22" s="36">
        <f t="shared" si="23"/>
        <v>5.1004636785162285</v>
      </c>
      <c r="AQ22" s="31">
        <v>1</v>
      </c>
      <c r="AR22" s="32">
        <f t="shared" si="24"/>
        <v>1.5625</v>
      </c>
      <c r="AS22" s="33">
        <v>2</v>
      </c>
      <c r="AT22" s="32">
        <f t="shared" si="25"/>
        <v>4.5454545454545459</v>
      </c>
      <c r="AU22" s="34">
        <v>0</v>
      </c>
      <c r="AV22" s="35">
        <f t="shared" si="26"/>
        <v>3</v>
      </c>
      <c r="AW22" s="36">
        <f t="shared" si="27"/>
        <v>2.7777777777777777</v>
      </c>
      <c r="AX22" s="31">
        <v>1</v>
      </c>
      <c r="AY22" s="32">
        <f t="shared" si="28"/>
        <v>50</v>
      </c>
      <c r="AZ22" s="31">
        <v>0</v>
      </c>
      <c r="BA22" s="32">
        <f t="shared" si="29"/>
        <v>0</v>
      </c>
      <c r="BB22" s="34">
        <v>0</v>
      </c>
      <c r="BC22" s="35">
        <f t="shared" si="30"/>
        <v>1</v>
      </c>
      <c r="BD22" s="36">
        <f t="shared" si="31"/>
        <v>20</v>
      </c>
      <c r="BE22" s="31">
        <v>0</v>
      </c>
      <c r="BF22" s="32"/>
      <c r="BG22" s="37">
        <v>0</v>
      </c>
      <c r="BH22" s="32"/>
      <c r="BI22" s="34">
        <v>0</v>
      </c>
      <c r="BJ22" s="35">
        <f t="shared" si="32"/>
        <v>0</v>
      </c>
      <c r="BK22" s="36"/>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50</v>
      </c>
      <c r="B23" s="9">
        <v>1455983</v>
      </c>
      <c r="C23" s="28">
        <f t="shared" si="0"/>
        <v>4.9836402227042313</v>
      </c>
      <c r="D23" s="9">
        <v>1550793</v>
      </c>
      <c r="E23" s="28">
        <f t="shared" si="1"/>
        <v>5.186501870633986</v>
      </c>
      <c r="F23" s="29">
        <f t="shared" si="2"/>
        <v>3006776</v>
      </c>
      <c r="G23" s="30">
        <f t="shared" si="3"/>
        <v>5.0862468954793458</v>
      </c>
      <c r="H23" s="31">
        <v>1146</v>
      </c>
      <c r="I23" s="32">
        <f t="shared" si="4"/>
        <v>7.1836018303767322</v>
      </c>
      <c r="J23" s="33">
        <v>569</v>
      </c>
      <c r="K23" s="32">
        <f t="shared" si="5"/>
        <v>5.0013184495033842</v>
      </c>
      <c r="L23" s="34">
        <v>0</v>
      </c>
      <c r="M23" s="35">
        <f t="shared" si="6"/>
        <v>1715</v>
      </c>
      <c r="N23" s="36">
        <f t="shared" si="7"/>
        <v>6.2751555067691189</v>
      </c>
      <c r="O23" s="31">
        <v>839</v>
      </c>
      <c r="P23" s="32">
        <f t="shared" si="8"/>
        <v>7.3602947626984827</v>
      </c>
      <c r="Q23" s="33">
        <v>418</v>
      </c>
      <c r="R23" s="32">
        <f t="shared" si="9"/>
        <v>5.432804782947751</v>
      </c>
      <c r="S23" s="34">
        <v>0</v>
      </c>
      <c r="T23" s="35">
        <f t="shared" si="10"/>
        <v>1257</v>
      </c>
      <c r="U23" s="36">
        <f t="shared" si="11"/>
        <v>6.5835646572042101</v>
      </c>
      <c r="V23" s="31">
        <v>469</v>
      </c>
      <c r="W23" s="32">
        <f t="shared" si="12"/>
        <v>7.3951434878587197</v>
      </c>
      <c r="X23" s="33">
        <v>235</v>
      </c>
      <c r="Y23" s="32">
        <f t="shared" si="13"/>
        <v>5.8852992737290259</v>
      </c>
      <c r="Z23" s="34">
        <v>0</v>
      </c>
      <c r="AA23" s="35">
        <f t="shared" si="14"/>
        <v>704</v>
      </c>
      <c r="AB23" s="36">
        <f t="shared" si="15"/>
        <v>6.8118045476536047</v>
      </c>
      <c r="AC23" s="31">
        <v>190</v>
      </c>
      <c r="AD23" s="32">
        <f t="shared" si="16"/>
        <v>7.5307173999207295</v>
      </c>
      <c r="AE23" s="33">
        <v>87</v>
      </c>
      <c r="AF23" s="32">
        <f t="shared" si="17"/>
        <v>5.4409005628517821</v>
      </c>
      <c r="AG23" s="34">
        <v>0</v>
      </c>
      <c r="AH23" s="35">
        <f t="shared" si="18"/>
        <v>277</v>
      </c>
      <c r="AI23" s="36">
        <f t="shared" si="19"/>
        <v>6.7200388161086853</v>
      </c>
      <c r="AJ23" s="31">
        <v>37</v>
      </c>
      <c r="AK23" s="32">
        <f t="shared" si="20"/>
        <v>9.3198992443324933</v>
      </c>
      <c r="AL23" s="33">
        <v>16</v>
      </c>
      <c r="AM23" s="32">
        <f t="shared" si="21"/>
        <v>6.4</v>
      </c>
      <c r="AN23" s="34">
        <v>0</v>
      </c>
      <c r="AO23" s="35">
        <f t="shared" si="22"/>
        <v>53</v>
      </c>
      <c r="AP23" s="36">
        <f t="shared" si="23"/>
        <v>8.1916537867078816</v>
      </c>
      <c r="AQ23" s="31">
        <v>7</v>
      </c>
      <c r="AR23" s="32">
        <f t="shared" si="24"/>
        <v>10.9375</v>
      </c>
      <c r="AS23" s="33">
        <v>4</v>
      </c>
      <c r="AT23" s="32">
        <f t="shared" si="25"/>
        <v>9.0909090909090917</v>
      </c>
      <c r="AU23" s="34">
        <v>0</v>
      </c>
      <c r="AV23" s="35">
        <f t="shared" si="26"/>
        <v>11</v>
      </c>
      <c r="AW23" s="36">
        <f t="shared" si="27"/>
        <v>10.185185185185185</v>
      </c>
      <c r="AX23" s="31">
        <v>0</v>
      </c>
      <c r="AY23" s="32">
        <f t="shared" si="28"/>
        <v>0</v>
      </c>
      <c r="AZ23" s="31">
        <v>0</v>
      </c>
      <c r="BA23" s="32">
        <f t="shared" si="29"/>
        <v>0</v>
      </c>
      <c r="BB23" s="34">
        <v>0</v>
      </c>
      <c r="BC23" s="35">
        <f t="shared" si="30"/>
        <v>0</v>
      </c>
      <c r="BD23" s="36">
        <f t="shared" si="31"/>
        <v>0</v>
      </c>
      <c r="BE23" s="31">
        <v>0</v>
      </c>
      <c r="BF23" s="32"/>
      <c r="BG23" s="37">
        <v>0</v>
      </c>
      <c r="BH23" s="32"/>
      <c r="BI23" s="34">
        <v>0</v>
      </c>
      <c r="BJ23" s="35">
        <f t="shared" si="32"/>
        <v>0</v>
      </c>
      <c r="BK23" s="36"/>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51</v>
      </c>
      <c r="B24" s="9">
        <v>1389405</v>
      </c>
      <c r="C24" s="28">
        <f t="shared" si="0"/>
        <v>4.7557523979513299</v>
      </c>
      <c r="D24" s="9">
        <v>1510747</v>
      </c>
      <c r="E24" s="28">
        <f t="shared" si="1"/>
        <v>5.0525712597069257</v>
      </c>
      <c r="F24" s="29">
        <f t="shared" si="2"/>
        <v>2900152</v>
      </c>
      <c r="G24" s="30">
        <f t="shared" si="3"/>
        <v>4.9058822826902357</v>
      </c>
      <c r="H24" s="31">
        <v>1817</v>
      </c>
      <c r="I24" s="32">
        <f t="shared" si="4"/>
        <v>11.389707265091205</v>
      </c>
      <c r="J24" s="33">
        <v>949</v>
      </c>
      <c r="K24" s="32">
        <f t="shared" si="5"/>
        <v>8.3413905247429021</v>
      </c>
      <c r="L24" s="34">
        <v>0</v>
      </c>
      <c r="M24" s="35">
        <f t="shared" si="6"/>
        <v>2766</v>
      </c>
      <c r="N24" s="36">
        <f t="shared" si="7"/>
        <v>10.120746432491767</v>
      </c>
      <c r="O24" s="31">
        <v>1347</v>
      </c>
      <c r="P24" s="32">
        <f t="shared" si="8"/>
        <v>11.816826037371699</v>
      </c>
      <c r="Q24" s="33">
        <v>688</v>
      </c>
      <c r="R24" s="32">
        <f t="shared" si="9"/>
        <v>8.9420327527943844</v>
      </c>
      <c r="S24" s="34">
        <v>0</v>
      </c>
      <c r="T24" s="35">
        <f t="shared" si="10"/>
        <v>2035</v>
      </c>
      <c r="U24" s="36">
        <f t="shared" si="11"/>
        <v>10.658356465720422</v>
      </c>
      <c r="V24" s="31">
        <v>756</v>
      </c>
      <c r="W24" s="32">
        <f t="shared" si="12"/>
        <v>11.920529801324504</v>
      </c>
      <c r="X24" s="33">
        <v>390</v>
      </c>
      <c r="Y24" s="32">
        <f t="shared" si="13"/>
        <v>9.7670924117205118</v>
      </c>
      <c r="Z24" s="34">
        <v>0</v>
      </c>
      <c r="AA24" s="35">
        <f t="shared" si="14"/>
        <v>1146</v>
      </c>
      <c r="AB24" s="36">
        <f t="shared" si="15"/>
        <v>11.088534107402031</v>
      </c>
      <c r="AC24" s="31">
        <v>310</v>
      </c>
      <c r="AD24" s="32">
        <f t="shared" si="16"/>
        <v>12.286959968291717</v>
      </c>
      <c r="AE24" s="33">
        <v>159</v>
      </c>
      <c r="AF24" s="32">
        <f t="shared" si="17"/>
        <v>9.9437148217636029</v>
      </c>
      <c r="AG24" s="34">
        <v>0</v>
      </c>
      <c r="AH24" s="35">
        <f t="shared" si="18"/>
        <v>469</v>
      </c>
      <c r="AI24" s="36">
        <f t="shared" si="19"/>
        <v>11.377971858321203</v>
      </c>
      <c r="AJ24" s="31">
        <v>44</v>
      </c>
      <c r="AK24" s="32">
        <f t="shared" si="20"/>
        <v>11.083123425692696</v>
      </c>
      <c r="AL24" s="33">
        <v>23</v>
      </c>
      <c r="AM24" s="32">
        <f t="shared" si="21"/>
        <v>9.1999999999999993</v>
      </c>
      <c r="AN24" s="34">
        <v>0</v>
      </c>
      <c r="AO24" s="35">
        <f t="shared" si="22"/>
        <v>67</v>
      </c>
      <c r="AP24" s="36">
        <f t="shared" si="23"/>
        <v>10.35548686244204</v>
      </c>
      <c r="AQ24" s="31">
        <v>6</v>
      </c>
      <c r="AR24" s="32">
        <f t="shared" si="24"/>
        <v>9.375</v>
      </c>
      <c r="AS24" s="33">
        <v>4</v>
      </c>
      <c r="AT24" s="32">
        <f t="shared" si="25"/>
        <v>9.0909090909090917</v>
      </c>
      <c r="AU24" s="34">
        <v>0</v>
      </c>
      <c r="AV24" s="35">
        <f t="shared" si="26"/>
        <v>10</v>
      </c>
      <c r="AW24" s="36">
        <f t="shared" si="27"/>
        <v>9.2592592592592595</v>
      </c>
      <c r="AX24" s="31">
        <v>0</v>
      </c>
      <c r="AY24" s="32">
        <f t="shared" si="28"/>
        <v>0</v>
      </c>
      <c r="AZ24" s="31">
        <v>1</v>
      </c>
      <c r="BA24" s="32">
        <f t="shared" si="29"/>
        <v>33.333333333333329</v>
      </c>
      <c r="BB24" s="34">
        <v>0</v>
      </c>
      <c r="BC24" s="35">
        <f t="shared" si="30"/>
        <v>1</v>
      </c>
      <c r="BD24" s="36">
        <f t="shared" si="31"/>
        <v>20</v>
      </c>
      <c r="BE24" s="31">
        <v>0</v>
      </c>
      <c r="BF24" s="32"/>
      <c r="BG24" s="37">
        <v>0</v>
      </c>
      <c r="BH24" s="32"/>
      <c r="BI24" s="34">
        <v>0</v>
      </c>
      <c r="BJ24" s="35">
        <f t="shared" si="32"/>
        <v>0</v>
      </c>
      <c r="BK24" s="36"/>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52</v>
      </c>
      <c r="B25" s="9">
        <v>918891</v>
      </c>
      <c r="C25" s="28">
        <f t="shared" si="0"/>
        <v>3.1452442424677445</v>
      </c>
      <c r="D25" s="9">
        <v>1066234</v>
      </c>
      <c r="E25" s="28">
        <f t="shared" si="1"/>
        <v>3.5659334518104977</v>
      </c>
      <c r="F25" s="29">
        <f t="shared" si="2"/>
        <v>1985125</v>
      </c>
      <c r="G25" s="30">
        <f t="shared" si="3"/>
        <v>3.3580272918196887</v>
      </c>
      <c r="H25" s="31">
        <v>2451</v>
      </c>
      <c r="I25" s="32">
        <f t="shared" si="4"/>
        <v>15.363881401617252</v>
      </c>
      <c r="J25" s="33">
        <v>1405</v>
      </c>
      <c r="K25" s="32">
        <f t="shared" si="5"/>
        <v>12.349477015030324</v>
      </c>
      <c r="L25" s="34">
        <v>0</v>
      </c>
      <c r="M25" s="35">
        <f t="shared" si="6"/>
        <v>3856</v>
      </c>
      <c r="N25" s="36">
        <f t="shared" si="7"/>
        <v>14.109037687522868</v>
      </c>
      <c r="O25" s="31">
        <v>1794</v>
      </c>
      <c r="P25" s="32">
        <f t="shared" si="8"/>
        <v>15.738222651109746</v>
      </c>
      <c r="Q25" s="33">
        <v>1022</v>
      </c>
      <c r="R25" s="32">
        <f t="shared" si="9"/>
        <v>13.283077722900963</v>
      </c>
      <c r="S25" s="34">
        <v>0</v>
      </c>
      <c r="T25" s="35">
        <f t="shared" si="10"/>
        <v>2816</v>
      </c>
      <c r="U25" s="36">
        <f t="shared" si="11"/>
        <v>14.748860839050963</v>
      </c>
      <c r="V25" s="31">
        <v>1062</v>
      </c>
      <c r="W25" s="32">
        <f t="shared" si="12"/>
        <v>16.74550614947966</v>
      </c>
      <c r="X25" s="33">
        <v>557</v>
      </c>
      <c r="Y25" s="32">
        <f t="shared" si="13"/>
        <v>13.949411470072626</v>
      </c>
      <c r="Z25" s="34">
        <v>0</v>
      </c>
      <c r="AA25" s="35">
        <f t="shared" si="14"/>
        <v>1619</v>
      </c>
      <c r="AB25" s="36">
        <f t="shared" si="15"/>
        <v>15.665215287856798</v>
      </c>
      <c r="AC25" s="31">
        <v>421</v>
      </c>
      <c r="AD25" s="32">
        <f t="shared" si="16"/>
        <v>16.686484344034881</v>
      </c>
      <c r="AE25" s="33">
        <v>225</v>
      </c>
      <c r="AF25" s="32">
        <f t="shared" si="17"/>
        <v>14.071294559099437</v>
      </c>
      <c r="AG25" s="34">
        <v>0</v>
      </c>
      <c r="AH25" s="35">
        <f t="shared" si="18"/>
        <v>646</v>
      </c>
      <c r="AI25" s="36">
        <f t="shared" si="19"/>
        <v>15.672003881610868</v>
      </c>
      <c r="AJ25" s="31">
        <v>69</v>
      </c>
      <c r="AK25" s="32">
        <f t="shared" si="20"/>
        <v>17.380352644836272</v>
      </c>
      <c r="AL25" s="33">
        <v>28</v>
      </c>
      <c r="AM25" s="32">
        <f t="shared" si="21"/>
        <v>11.200000000000001</v>
      </c>
      <c r="AN25" s="34">
        <v>0</v>
      </c>
      <c r="AO25" s="35">
        <f t="shared" si="22"/>
        <v>97</v>
      </c>
      <c r="AP25" s="36">
        <f t="shared" si="23"/>
        <v>14.992272024729521</v>
      </c>
      <c r="AQ25" s="31">
        <v>6</v>
      </c>
      <c r="AR25" s="32">
        <f t="shared" si="24"/>
        <v>9.375</v>
      </c>
      <c r="AS25" s="33">
        <v>7</v>
      </c>
      <c r="AT25" s="32">
        <f t="shared" si="25"/>
        <v>15.909090909090908</v>
      </c>
      <c r="AU25" s="34">
        <v>0</v>
      </c>
      <c r="AV25" s="35">
        <f t="shared" si="26"/>
        <v>13</v>
      </c>
      <c r="AW25" s="36">
        <f t="shared" si="27"/>
        <v>12.037037037037036</v>
      </c>
      <c r="AX25" s="31">
        <v>0</v>
      </c>
      <c r="AY25" s="32">
        <f t="shared" si="28"/>
        <v>0</v>
      </c>
      <c r="AZ25" s="31">
        <v>2</v>
      </c>
      <c r="BA25" s="32">
        <f t="shared" si="29"/>
        <v>66.666666666666657</v>
      </c>
      <c r="BB25" s="34">
        <v>0</v>
      </c>
      <c r="BC25" s="35">
        <f t="shared" si="30"/>
        <v>2</v>
      </c>
      <c r="BD25" s="36">
        <f t="shared" si="31"/>
        <v>40</v>
      </c>
      <c r="BE25" s="31">
        <v>0</v>
      </c>
      <c r="BF25" s="32"/>
      <c r="BG25" s="37">
        <v>0</v>
      </c>
      <c r="BH25" s="32"/>
      <c r="BI25" s="34">
        <v>0</v>
      </c>
      <c r="BJ25" s="35">
        <f t="shared" si="32"/>
        <v>0</v>
      </c>
      <c r="BK25" s="36"/>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53</v>
      </c>
      <c r="B26" s="9">
        <v>655504</v>
      </c>
      <c r="C26" s="28">
        <f t="shared" si="0"/>
        <v>2.2437048375863688</v>
      </c>
      <c r="D26" s="9">
        <v>836293</v>
      </c>
      <c r="E26" s="28">
        <f t="shared" si="1"/>
        <v>2.7969143585882246</v>
      </c>
      <c r="F26" s="29">
        <f t="shared" si="2"/>
        <v>1491797</v>
      </c>
      <c r="G26" s="30">
        <f t="shared" si="3"/>
        <v>2.5235161714525467</v>
      </c>
      <c r="H26" s="31">
        <v>3149</v>
      </c>
      <c r="I26" s="32">
        <f t="shared" si="4"/>
        <v>19.739233999874632</v>
      </c>
      <c r="J26" s="33">
        <v>2100</v>
      </c>
      <c r="K26" s="32">
        <f t="shared" si="5"/>
        <v>18.458293047376287</v>
      </c>
      <c r="L26" s="34">
        <v>0</v>
      </c>
      <c r="M26" s="35">
        <f t="shared" si="6"/>
        <v>5249</v>
      </c>
      <c r="N26" s="36">
        <f t="shared" si="7"/>
        <v>19.206000731796561</v>
      </c>
      <c r="O26" s="31">
        <v>2267</v>
      </c>
      <c r="P26" s="32">
        <f t="shared" si="8"/>
        <v>19.88770944819721</v>
      </c>
      <c r="Q26" s="33">
        <v>1407</v>
      </c>
      <c r="R26" s="32">
        <f t="shared" si="9"/>
        <v>18.286976865089681</v>
      </c>
      <c r="S26" s="34">
        <v>0</v>
      </c>
      <c r="T26" s="35">
        <f t="shared" si="10"/>
        <v>3674</v>
      </c>
      <c r="U26" s="36">
        <f t="shared" si="11"/>
        <v>19.2426543759493</v>
      </c>
      <c r="V26" s="31">
        <v>1282</v>
      </c>
      <c r="W26" s="32">
        <f t="shared" si="12"/>
        <v>20.21444339325134</v>
      </c>
      <c r="X26" s="33">
        <v>755</v>
      </c>
      <c r="Y26" s="32">
        <f t="shared" si="13"/>
        <v>18.908089156023038</v>
      </c>
      <c r="Z26" s="34">
        <v>0</v>
      </c>
      <c r="AA26" s="35">
        <f t="shared" si="14"/>
        <v>2037</v>
      </c>
      <c r="AB26" s="36">
        <f t="shared" si="15"/>
        <v>19.709724238026123</v>
      </c>
      <c r="AC26" s="31">
        <v>510</v>
      </c>
      <c r="AD26" s="32">
        <f t="shared" si="16"/>
        <v>20.214030915576693</v>
      </c>
      <c r="AE26" s="33">
        <v>290</v>
      </c>
      <c r="AF26" s="32">
        <f t="shared" si="17"/>
        <v>18.13633520950594</v>
      </c>
      <c r="AG26" s="34">
        <v>0</v>
      </c>
      <c r="AH26" s="35">
        <f t="shared" si="18"/>
        <v>800</v>
      </c>
      <c r="AI26" s="36">
        <f t="shared" si="19"/>
        <v>19.408054342552159</v>
      </c>
      <c r="AJ26" s="31">
        <v>69</v>
      </c>
      <c r="AK26" s="32">
        <f t="shared" si="20"/>
        <v>17.380352644836272</v>
      </c>
      <c r="AL26" s="33">
        <v>49</v>
      </c>
      <c r="AM26" s="32">
        <f t="shared" si="21"/>
        <v>19.600000000000001</v>
      </c>
      <c r="AN26" s="34">
        <v>0</v>
      </c>
      <c r="AO26" s="35">
        <f t="shared" si="22"/>
        <v>118</v>
      </c>
      <c r="AP26" s="36">
        <f t="shared" si="23"/>
        <v>18.238021638330757</v>
      </c>
      <c r="AQ26" s="31">
        <v>14</v>
      </c>
      <c r="AR26" s="32">
        <f t="shared" si="24"/>
        <v>21.875</v>
      </c>
      <c r="AS26" s="33">
        <v>7</v>
      </c>
      <c r="AT26" s="32">
        <f t="shared" si="25"/>
        <v>15.909090909090908</v>
      </c>
      <c r="AU26" s="34">
        <v>0</v>
      </c>
      <c r="AV26" s="35">
        <f t="shared" si="26"/>
        <v>21</v>
      </c>
      <c r="AW26" s="36">
        <f t="shared" si="27"/>
        <v>19.444444444444446</v>
      </c>
      <c r="AX26" s="31">
        <v>1</v>
      </c>
      <c r="AY26" s="32">
        <f t="shared" si="28"/>
        <v>50</v>
      </c>
      <c r="AZ26" s="31">
        <v>0</v>
      </c>
      <c r="BA26" s="32">
        <f t="shared" si="29"/>
        <v>0</v>
      </c>
      <c r="BB26" s="34">
        <v>0</v>
      </c>
      <c r="BC26" s="35">
        <f t="shared" si="30"/>
        <v>1</v>
      </c>
      <c r="BD26" s="36">
        <f t="shared" si="31"/>
        <v>20</v>
      </c>
      <c r="BE26" s="31">
        <v>0</v>
      </c>
      <c r="BF26" s="32"/>
      <c r="BG26" s="37">
        <v>0</v>
      </c>
      <c r="BH26" s="32"/>
      <c r="BI26" s="34">
        <v>0</v>
      </c>
      <c r="BJ26" s="35">
        <f t="shared" si="32"/>
        <v>0</v>
      </c>
      <c r="BK26" s="36"/>
      <c r="AHH26" s="7"/>
      <c r="AHI26" s="7"/>
      <c r="AHJ26" s="7"/>
      <c r="AHK26" s="7"/>
      <c r="AHL26" s="7"/>
      <c r="AHM26" s="7"/>
      <c r="AHN26" s="7"/>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7" t="s">
        <v>54</v>
      </c>
      <c r="B27" s="9">
        <v>362168</v>
      </c>
      <c r="C27" s="28">
        <f t="shared" si="0"/>
        <v>1.2396539054208364</v>
      </c>
      <c r="D27" s="9">
        <v>556269</v>
      </c>
      <c r="E27" s="28">
        <f t="shared" si="1"/>
        <v>1.8603967190177522</v>
      </c>
      <c r="F27" s="29">
        <f t="shared" si="2"/>
        <v>918437</v>
      </c>
      <c r="G27" s="30">
        <f t="shared" si="3"/>
        <v>1.5536233294210691</v>
      </c>
      <c r="H27" s="31">
        <v>2951</v>
      </c>
      <c r="I27" s="32">
        <f t="shared" si="4"/>
        <v>18.498088133893312</v>
      </c>
      <c r="J27" s="33">
        <v>2331</v>
      </c>
      <c r="K27" s="32">
        <f t="shared" si="5"/>
        <v>20.488705282587677</v>
      </c>
      <c r="L27" s="34">
        <v>0</v>
      </c>
      <c r="M27" s="35">
        <f t="shared" si="6"/>
        <v>5282</v>
      </c>
      <c r="N27" s="36">
        <f t="shared" si="7"/>
        <v>19.326747164288328</v>
      </c>
      <c r="O27" s="31">
        <v>2055</v>
      </c>
      <c r="P27" s="32">
        <f t="shared" si="8"/>
        <v>18.027897183963507</v>
      </c>
      <c r="Q27" s="33">
        <v>1518</v>
      </c>
      <c r="R27" s="32">
        <f t="shared" si="9"/>
        <v>19.729659474915518</v>
      </c>
      <c r="S27" s="34">
        <v>0</v>
      </c>
      <c r="T27" s="35">
        <f t="shared" si="10"/>
        <v>3573</v>
      </c>
      <c r="U27" s="36">
        <f t="shared" si="11"/>
        <v>18.713664693866864</v>
      </c>
      <c r="V27" s="31">
        <v>1097</v>
      </c>
      <c r="W27" s="32">
        <f t="shared" si="12"/>
        <v>17.297382529170608</v>
      </c>
      <c r="X27" s="33">
        <v>737</v>
      </c>
      <c r="Y27" s="32">
        <f t="shared" si="13"/>
        <v>18.457300275482094</v>
      </c>
      <c r="Z27" s="34">
        <v>0</v>
      </c>
      <c r="AA27" s="35">
        <f t="shared" si="14"/>
        <v>1834</v>
      </c>
      <c r="AB27" s="36">
        <f t="shared" si="15"/>
        <v>17.745524915336237</v>
      </c>
      <c r="AC27" s="31">
        <v>429</v>
      </c>
      <c r="AD27" s="32">
        <f t="shared" si="16"/>
        <v>17.003567181926279</v>
      </c>
      <c r="AE27" s="33">
        <v>314</v>
      </c>
      <c r="AF27" s="32">
        <f t="shared" si="17"/>
        <v>19.63727329580988</v>
      </c>
      <c r="AG27" s="34">
        <v>0</v>
      </c>
      <c r="AH27" s="35">
        <f t="shared" si="18"/>
        <v>743</v>
      </c>
      <c r="AI27" s="36">
        <f t="shared" si="19"/>
        <v>18.025230470645319</v>
      </c>
      <c r="AJ27" s="31">
        <v>75</v>
      </c>
      <c r="AK27" s="32">
        <f t="shared" si="20"/>
        <v>18.89168765743073</v>
      </c>
      <c r="AL27" s="33">
        <v>51</v>
      </c>
      <c r="AM27" s="32">
        <f t="shared" si="21"/>
        <v>20.399999999999999</v>
      </c>
      <c r="AN27" s="34">
        <v>0</v>
      </c>
      <c r="AO27" s="35">
        <f t="shared" si="22"/>
        <v>126</v>
      </c>
      <c r="AP27" s="36">
        <f t="shared" si="23"/>
        <v>19.474497681607421</v>
      </c>
      <c r="AQ27" s="31">
        <v>16</v>
      </c>
      <c r="AR27" s="32">
        <f t="shared" si="24"/>
        <v>25</v>
      </c>
      <c r="AS27" s="33">
        <v>8</v>
      </c>
      <c r="AT27" s="32">
        <f t="shared" si="25"/>
        <v>18.181818181818183</v>
      </c>
      <c r="AU27" s="34">
        <v>0</v>
      </c>
      <c r="AV27" s="35">
        <f t="shared" si="26"/>
        <v>24</v>
      </c>
      <c r="AW27" s="36">
        <f t="shared" si="27"/>
        <v>22.222222222222221</v>
      </c>
      <c r="AX27" s="31">
        <v>0</v>
      </c>
      <c r="AY27" s="32">
        <f t="shared" si="28"/>
        <v>0</v>
      </c>
      <c r="AZ27" s="31">
        <v>0</v>
      </c>
      <c r="BA27" s="32">
        <f t="shared" si="29"/>
        <v>0</v>
      </c>
      <c r="BB27" s="34">
        <v>0</v>
      </c>
      <c r="BC27" s="35">
        <f t="shared" si="30"/>
        <v>0</v>
      </c>
      <c r="BD27" s="36">
        <f t="shared" si="31"/>
        <v>0</v>
      </c>
      <c r="BE27" s="31">
        <v>0</v>
      </c>
      <c r="BF27" s="32"/>
      <c r="BG27" s="37">
        <v>0</v>
      </c>
      <c r="BH27" s="32"/>
      <c r="BI27" s="34">
        <v>0</v>
      </c>
      <c r="BJ27" s="35">
        <f t="shared" si="32"/>
        <v>0</v>
      </c>
      <c r="BK27" s="36"/>
      <c r="AHH27" s="7"/>
      <c r="AHI27" s="7"/>
      <c r="AHJ27" s="7"/>
      <c r="AHK27" s="7"/>
      <c r="AHL27" s="7"/>
      <c r="AHM27" s="7"/>
      <c r="AHN27" s="7"/>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7" t="s">
        <v>55</v>
      </c>
      <c r="B28" s="9">
        <v>167009</v>
      </c>
      <c r="C28" s="28">
        <f t="shared" si="0"/>
        <v>0.57165006044274613</v>
      </c>
      <c r="D28" s="9">
        <v>361950</v>
      </c>
      <c r="E28" s="28">
        <f t="shared" si="1"/>
        <v>1.2105125262210825</v>
      </c>
      <c r="F28" s="29">
        <f t="shared" si="2"/>
        <v>528959</v>
      </c>
      <c r="G28" s="30">
        <f t="shared" si="3"/>
        <v>0.89478433763800824</v>
      </c>
      <c r="H28" s="31">
        <v>2254</v>
      </c>
      <c r="I28" s="32">
        <f t="shared" si="4"/>
        <v>14.129003949100483</v>
      </c>
      <c r="J28" s="33">
        <v>2863</v>
      </c>
      <c r="K28" s="32">
        <f t="shared" si="5"/>
        <v>25.164806187922999</v>
      </c>
      <c r="L28" s="34">
        <v>0</v>
      </c>
      <c r="M28" s="35">
        <f t="shared" si="6"/>
        <v>5117</v>
      </c>
      <c r="N28" s="36">
        <f t="shared" si="7"/>
        <v>18.723015001829491</v>
      </c>
      <c r="O28" s="31">
        <v>1529</v>
      </c>
      <c r="P28" s="32">
        <f t="shared" si="8"/>
        <v>13.413457320817615</v>
      </c>
      <c r="Q28" s="33">
        <v>1790</v>
      </c>
      <c r="R28" s="32">
        <f t="shared" si="9"/>
        <v>23.264881726020274</v>
      </c>
      <c r="S28" s="34">
        <v>0</v>
      </c>
      <c r="T28" s="35">
        <f t="shared" si="10"/>
        <v>3319</v>
      </c>
      <c r="U28" s="36">
        <f t="shared" si="11"/>
        <v>17.3833342062536</v>
      </c>
      <c r="V28" s="31">
        <v>809</v>
      </c>
      <c r="W28" s="32">
        <f t="shared" si="12"/>
        <v>12.756228319142227</v>
      </c>
      <c r="X28" s="33">
        <v>836</v>
      </c>
      <c r="Y28" s="32">
        <f t="shared" si="13"/>
        <v>20.9366391184573</v>
      </c>
      <c r="Z28" s="34">
        <v>0</v>
      </c>
      <c r="AA28" s="35">
        <f t="shared" si="14"/>
        <v>1645</v>
      </c>
      <c r="AB28" s="36">
        <f t="shared" si="15"/>
        <v>15.916787614900823</v>
      </c>
      <c r="AC28" s="31">
        <v>325</v>
      </c>
      <c r="AD28" s="32">
        <f t="shared" si="16"/>
        <v>12.881490289338091</v>
      </c>
      <c r="AE28" s="33">
        <v>328</v>
      </c>
      <c r="AF28" s="32">
        <f t="shared" si="17"/>
        <v>20.512820512820511</v>
      </c>
      <c r="AG28" s="34">
        <v>0</v>
      </c>
      <c r="AH28" s="35">
        <f t="shared" si="18"/>
        <v>653</v>
      </c>
      <c r="AI28" s="36">
        <f t="shared" si="19"/>
        <v>15.8418243571082</v>
      </c>
      <c r="AJ28" s="31">
        <v>53</v>
      </c>
      <c r="AK28" s="32">
        <f t="shared" si="20"/>
        <v>13.350125944584383</v>
      </c>
      <c r="AL28" s="33">
        <v>54</v>
      </c>
      <c r="AM28" s="32">
        <f t="shared" si="21"/>
        <v>21.6</v>
      </c>
      <c r="AN28" s="34">
        <v>0</v>
      </c>
      <c r="AO28" s="35">
        <f t="shared" si="22"/>
        <v>107</v>
      </c>
      <c r="AP28" s="36">
        <f t="shared" si="23"/>
        <v>16.537867078825347</v>
      </c>
      <c r="AQ28" s="31">
        <v>11</v>
      </c>
      <c r="AR28" s="32">
        <f t="shared" si="24"/>
        <v>17.1875</v>
      </c>
      <c r="AS28" s="33">
        <v>10</v>
      </c>
      <c r="AT28" s="32">
        <f t="shared" si="25"/>
        <v>22.727272727272727</v>
      </c>
      <c r="AU28" s="34">
        <v>0</v>
      </c>
      <c r="AV28" s="35">
        <f t="shared" si="26"/>
        <v>21</v>
      </c>
      <c r="AW28" s="36">
        <f t="shared" si="27"/>
        <v>19.444444444444446</v>
      </c>
      <c r="AX28" s="31">
        <v>0</v>
      </c>
      <c r="AY28" s="32">
        <f t="shared" si="28"/>
        <v>0</v>
      </c>
      <c r="AZ28" s="31">
        <v>0</v>
      </c>
      <c r="BA28" s="32">
        <f t="shared" si="29"/>
        <v>0</v>
      </c>
      <c r="BB28" s="34">
        <v>0</v>
      </c>
      <c r="BC28" s="35">
        <f t="shared" si="30"/>
        <v>0</v>
      </c>
      <c r="BD28" s="36">
        <f t="shared" si="31"/>
        <v>0</v>
      </c>
      <c r="BE28" s="31">
        <v>0</v>
      </c>
      <c r="BF28" s="32"/>
      <c r="BG28" s="37">
        <v>0</v>
      </c>
      <c r="BH28" s="32"/>
      <c r="BI28" s="34">
        <v>0</v>
      </c>
      <c r="BJ28" s="35">
        <f t="shared" si="32"/>
        <v>0</v>
      </c>
      <c r="BK28" s="36"/>
      <c r="AHH28" s="7"/>
      <c r="AHI28" s="7"/>
      <c r="AHJ28" s="7"/>
      <c r="AHK28" s="7"/>
      <c r="AHL28" s="7"/>
      <c r="AHM28" s="7"/>
      <c r="AHN28" s="7"/>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AHH29" s="7"/>
      <c r="AHI29" s="7"/>
      <c r="AHJ29" s="7"/>
      <c r="AHK29" s="7"/>
      <c r="AHL29" s="7"/>
      <c r="AHM29" s="7"/>
      <c r="AHN29" s="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6" t="s">
        <v>56</v>
      </c>
      <c r="B30" s="47">
        <f t="shared" ref="B30:AG30" si="33">SUM(B10:B28)</f>
        <v>29215251</v>
      </c>
      <c r="C30" s="48">
        <f t="shared" si="33"/>
        <v>99.999999999999986</v>
      </c>
      <c r="D30" s="29">
        <f t="shared" si="33"/>
        <v>29900558</v>
      </c>
      <c r="E30" s="48">
        <f t="shared" si="33"/>
        <v>100</v>
      </c>
      <c r="F30" s="29">
        <f t="shared" si="33"/>
        <v>59115809</v>
      </c>
      <c r="G30" s="48">
        <f t="shared" si="33"/>
        <v>100</v>
      </c>
      <c r="H30" s="49">
        <f t="shared" si="33"/>
        <v>15953</v>
      </c>
      <c r="I30" s="50">
        <f t="shared" si="33"/>
        <v>100</v>
      </c>
      <c r="J30" s="51">
        <f t="shared" si="33"/>
        <v>11377</v>
      </c>
      <c r="K30" s="52">
        <f t="shared" si="33"/>
        <v>100</v>
      </c>
      <c r="L30" s="53">
        <f t="shared" si="33"/>
        <v>0</v>
      </c>
      <c r="M30" s="51">
        <f t="shared" si="33"/>
        <v>27330</v>
      </c>
      <c r="N30" s="54">
        <f t="shared" si="33"/>
        <v>100.00000000000001</v>
      </c>
      <c r="O30" s="49">
        <f t="shared" si="33"/>
        <v>11399</v>
      </c>
      <c r="P30" s="50">
        <f t="shared" si="33"/>
        <v>100</v>
      </c>
      <c r="Q30" s="51">
        <f t="shared" si="33"/>
        <v>7694</v>
      </c>
      <c r="R30" s="52">
        <f t="shared" si="33"/>
        <v>100</v>
      </c>
      <c r="S30" s="53">
        <f t="shared" si="33"/>
        <v>0</v>
      </c>
      <c r="T30" s="51">
        <f t="shared" si="33"/>
        <v>19093</v>
      </c>
      <c r="U30" s="54">
        <f t="shared" si="33"/>
        <v>100</v>
      </c>
      <c r="V30" s="49">
        <f t="shared" si="33"/>
        <v>6342</v>
      </c>
      <c r="W30" s="50">
        <f t="shared" si="33"/>
        <v>100</v>
      </c>
      <c r="X30" s="51">
        <f t="shared" si="33"/>
        <v>3993</v>
      </c>
      <c r="Y30" s="52">
        <f t="shared" si="33"/>
        <v>100</v>
      </c>
      <c r="Z30" s="53">
        <f t="shared" si="33"/>
        <v>0</v>
      </c>
      <c r="AA30" s="51">
        <f t="shared" si="33"/>
        <v>10335</v>
      </c>
      <c r="AB30" s="54">
        <f t="shared" si="33"/>
        <v>100</v>
      </c>
      <c r="AC30" s="49">
        <f t="shared" si="33"/>
        <v>2523</v>
      </c>
      <c r="AD30" s="50">
        <f t="shared" si="33"/>
        <v>100.00000000000001</v>
      </c>
      <c r="AE30" s="51">
        <f t="shared" si="33"/>
        <v>1599</v>
      </c>
      <c r="AF30" s="52">
        <f t="shared" si="33"/>
        <v>100</v>
      </c>
      <c r="AG30" s="53">
        <f t="shared" si="33"/>
        <v>0</v>
      </c>
      <c r="AH30" s="51">
        <f t="shared" ref="AH30:BE30" si="34">SUM(AH10:AH28)</f>
        <v>4122</v>
      </c>
      <c r="AI30" s="54">
        <f t="shared" si="34"/>
        <v>99.999999999999986</v>
      </c>
      <c r="AJ30" s="49">
        <f t="shared" si="34"/>
        <v>397</v>
      </c>
      <c r="AK30" s="50">
        <f t="shared" si="34"/>
        <v>99.999999999999986</v>
      </c>
      <c r="AL30" s="51">
        <f t="shared" si="34"/>
        <v>250</v>
      </c>
      <c r="AM30" s="52">
        <f t="shared" si="34"/>
        <v>100</v>
      </c>
      <c r="AN30" s="53">
        <f t="shared" si="34"/>
        <v>0</v>
      </c>
      <c r="AO30" s="51">
        <f t="shared" si="34"/>
        <v>647</v>
      </c>
      <c r="AP30" s="54">
        <f t="shared" si="34"/>
        <v>100</v>
      </c>
      <c r="AQ30" s="49">
        <f t="shared" si="34"/>
        <v>64</v>
      </c>
      <c r="AR30" s="50">
        <f t="shared" si="34"/>
        <v>100</v>
      </c>
      <c r="AS30" s="51">
        <f t="shared" si="34"/>
        <v>44</v>
      </c>
      <c r="AT30" s="52">
        <f t="shared" si="34"/>
        <v>100</v>
      </c>
      <c r="AU30" s="53">
        <f t="shared" si="34"/>
        <v>0</v>
      </c>
      <c r="AV30" s="51">
        <f t="shared" si="34"/>
        <v>108</v>
      </c>
      <c r="AW30" s="54">
        <f t="shared" si="34"/>
        <v>99.999999999999986</v>
      </c>
      <c r="AX30" s="49">
        <f t="shared" si="34"/>
        <v>2</v>
      </c>
      <c r="AY30" s="50">
        <f t="shared" si="34"/>
        <v>100</v>
      </c>
      <c r="AZ30" s="51">
        <f t="shared" si="34"/>
        <v>3</v>
      </c>
      <c r="BA30" s="52">
        <f t="shared" si="34"/>
        <v>99.999999999999986</v>
      </c>
      <c r="BB30" s="53">
        <f t="shared" si="34"/>
        <v>0</v>
      </c>
      <c r="BC30" s="51">
        <f t="shared" si="34"/>
        <v>5</v>
      </c>
      <c r="BD30" s="54">
        <f t="shared" si="34"/>
        <v>100</v>
      </c>
      <c r="BE30" s="49">
        <f t="shared" si="34"/>
        <v>0</v>
      </c>
      <c r="BF30" s="50"/>
      <c r="BG30" s="51">
        <f>SUM(BG10:BG28)</f>
        <v>0</v>
      </c>
      <c r="BH30" s="52"/>
      <c r="BI30" s="53">
        <f>SUM(BI10:BI28)</f>
        <v>0</v>
      </c>
      <c r="BJ30" s="51">
        <f>SUM(BJ10:BJ28)</f>
        <v>0</v>
      </c>
      <c r="BK30" s="54"/>
      <c r="AHH30" s="7"/>
      <c r="AHI30" s="7"/>
      <c r="AHJ30" s="7"/>
      <c r="AHK30" s="7"/>
      <c r="AHL30" s="7"/>
      <c r="AHM30" s="7"/>
      <c r="AHN30" s="7"/>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AHH31" s="7"/>
      <c r="AHI31" s="7"/>
      <c r="AHJ31" s="7"/>
      <c r="AHK31" s="7"/>
      <c r="AHL31" s="7"/>
      <c r="AHM31" s="7"/>
      <c r="AHN31" s="7"/>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AHH32" s="7"/>
      <c r="AHI32" s="7"/>
      <c r="AHJ32" s="7"/>
      <c r="AHK32" s="7"/>
      <c r="AHL32" s="7"/>
      <c r="AHM32" s="7"/>
      <c r="AHN32" s="7"/>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1" t="s">
        <v>57</v>
      </c>
      <c r="B33" s="63">
        <f>B30+B32</f>
        <v>29215251</v>
      </c>
      <c r="C33" s="63"/>
      <c r="D33" s="63">
        <f>D30+D32</f>
        <v>29900558</v>
      </c>
      <c r="E33" s="63"/>
      <c r="F33" s="64">
        <f>F30+F32</f>
        <v>59115809</v>
      </c>
      <c r="G33" s="63"/>
      <c r="H33" s="65">
        <f>H30+H32</f>
        <v>15953</v>
      </c>
      <c r="I33" s="66"/>
      <c r="J33" s="66">
        <f>J30+J32</f>
        <v>11377</v>
      </c>
      <c r="K33" s="66"/>
      <c r="L33" s="67">
        <f>L30+L32</f>
        <v>0</v>
      </c>
      <c r="M33" s="67">
        <f>M30+M32</f>
        <v>27330</v>
      </c>
      <c r="N33" s="68"/>
      <c r="O33" s="65">
        <f>O30+O32</f>
        <v>11399</v>
      </c>
      <c r="P33" s="66"/>
      <c r="Q33" s="66">
        <f>Q30+Q32</f>
        <v>7694</v>
      </c>
      <c r="R33" s="66"/>
      <c r="S33" s="67">
        <f>S30+S32</f>
        <v>0</v>
      </c>
      <c r="T33" s="67">
        <f>T30+T32</f>
        <v>19093</v>
      </c>
      <c r="U33" s="68"/>
      <c r="V33" s="65">
        <f>V30+V32</f>
        <v>6342</v>
      </c>
      <c r="W33" s="66"/>
      <c r="X33" s="66">
        <f>X30+X32</f>
        <v>3993</v>
      </c>
      <c r="Y33" s="66"/>
      <c r="Z33" s="67">
        <f>Z30+Z32</f>
        <v>0</v>
      </c>
      <c r="AA33" s="67">
        <f>AA30+AA32</f>
        <v>10335</v>
      </c>
      <c r="AB33" s="68"/>
      <c r="AC33" s="65">
        <f>AC30+AC32</f>
        <v>2523</v>
      </c>
      <c r="AD33" s="66"/>
      <c r="AE33" s="66">
        <f>AE30+AE32</f>
        <v>1599</v>
      </c>
      <c r="AF33" s="66"/>
      <c r="AG33" s="67">
        <f>AG30+AG32</f>
        <v>0</v>
      </c>
      <c r="AH33" s="67">
        <f>AH30+AH32</f>
        <v>4122</v>
      </c>
      <c r="AI33" s="68"/>
      <c r="AJ33" s="65">
        <f>AJ30+AJ32</f>
        <v>397</v>
      </c>
      <c r="AK33" s="66"/>
      <c r="AL33" s="66">
        <f>AL30+AL32</f>
        <v>250</v>
      </c>
      <c r="AM33" s="66"/>
      <c r="AN33" s="67">
        <f>AN30+AN32</f>
        <v>0</v>
      </c>
      <c r="AO33" s="67">
        <f>AO30+AO32</f>
        <v>647</v>
      </c>
      <c r="AP33" s="68"/>
      <c r="AQ33" s="65">
        <f>AQ30+AQ32</f>
        <v>64</v>
      </c>
      <c r="AR33" s="66"/>
      <c r="AS33" s="66">
        <f>AS30+AS32</f>
        <v>44</v>
      </c>
      <c r="AT33" s="66"/>
      <c r="AU33" s="67">
        <f>AU30+AU32</f>
        <v>0</v>
      </c>
      <c r="AV33" s="67">
        <f>AV30+AV32</f>
        <v>108</v>
      </c>
      <c r="AW33" s="68"/>
      <c r="AX33" s="65">
        <f>AX30+AX32</f>
        <v>2</v>
      </c>
      <c r="AY33" s="66"/>
      <c r="AZ33" s="66">
        <f>AZ30+AZ32</f>
        <v>3</v>
      </c>
      <c r="BA33" s="66"/>
      <c r="BB33" s="67">
        <f>BB30+BB32</f>
        <v>0</v>
      </c>
      <c r="BC33" s="67">
        <f>BC30+BC32</f>
        <v>5</v>
      </c>
      <c r="BD33" s="68"/>
      <c r="BE33" s="65">
        <f>BE30+BE32</f>
        <v>0</v>
      </c>
      <c r="BF33" s="66"/>
      <c r="BG33" s="66">
        <f>BG30+BG32</f>
        <v>0</v>
      </c>
      <c r="BH33" s="66"/>
      <c r="BI33" s="67">
        <f>BI30+BI32</f>
        <v>0</v>
      </c>
      <c r="BJ33" s="67">
        <f>BJ30+BJ32</f>
        <v>0</v>
      </c>
      <c r="BK33" s="68"/>
      <c r="AHH33" s="7"/>
      <c r="AHI33" s="7"/>
      <c r="AHJ33" s="7"/>
      <c r="AHK33" s="7"/>
      <c r="AHL33" s="7"/>
      <c r="AHM33" s="7"/>
      <c r="AHN33" s="7"/>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T34" s="69"/>
      <c r="AHH34" s="7"/>
      <c r="AHI34" s="7"/>
      <c r="AHJ34" s="7"/>
      <c r="AHK34" s="7"/>
      <c r="AHL34" s="7"/>
      <c r="AHM34" s="7"/>
      <c r="AHN34" s="7"/>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HH35" s="7"/>
      <c r="AHI35" s="7"/>
      <c r="AHJ35" s="7"/>
      <c r="AHK35" s="7"/>
      <c r="AHL35" s="7"/>
      <c r="AHM35" s="7"/>
      <c r="AHN35" s="7"/>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0"/>
      <c r="C36" s="70"/>
      <c r="D36" s="70"/>
      <c r="E36" s="70"/>
      <c r="F36" s="70"/>
      <c r="AE36" s="33"/>
      <c r="AF36" s="33"/>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63</v>
      </c>
    </row>
  </sheetData>
  <mergeCells count="11">
    <mergeCell ref="B7:G7"/>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40" zoomScaleNormal="40" workbookViewId="0">
      <selection activeCell="J23" sqref="J23"/>
    </sheetView>
  </sheetViews>
  <sheetFormatPr baseColWidth="10" defaultColWidth="8.7265625" defaultRowHeight="12.5" x14ac:dyDescent="0.25"/>
  <cols>
    <col min="1" max="1" width="11.81640625" style="7" customWidth="1"/>
    <col min="2" max="1025" width="11.54296875" style="7"/>
  </cols>
  <sheetData>
    <row r="1" spans="1:95"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row>
    <row r="2" spans="1:95" s="12" customFormat="1" ht="18.5" x14ac:dyDescent="0.45">
      <c r="A2" s="10" t="s">
        <v>20</v>
      </c>
      <c r="B2" s="11" t="s">
        <v>64</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row>
    <row r="3" spans="1:95"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row>
    <row r="4" spans="1:95"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row>
    <row r="5" spans="1:95"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row>
    <row r="6" spans="1:95"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row>
    <row r="7" spans="1:95" ht="13" x14ac:dyDescent="0.3">
      <c r="A7" s="16"/>
      <c r="B7" s="73"/>
      <c r="C7" s="73"/>
      <c r="D7" s="73"/>
      <c r="E7" s="73"/>
      <c r="F7" s="73"/>
      <c r="G7" s="74"/>
      <c r="H7" s="214" t="s">
        <v>65</v>
      </c>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c r="AY7" s="214"/>
      <c r="AZ7" s="214"/>
      <c r="BA7" s="214"/>
      <c r="BB7" s="214"/>
      <c r="BC7" s="214"/>
      <c r="BD7" s="214"/>
      <c r="BE7" s="214"/>
      <c r="BF7" s="214"/>
      <c r="BG7" s="214"/>
      <c r="BH7" s="214"/>
      <c r="BI7" s="214"/>
      <c r="BJ7" s="214"/>
      <c r="BK7" s="214"/>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row>
    <row r="8" spans="1:95" ht="13" x14ac:dyDescent="0.3">
      <c r="A8" s="19" t="s">
        <v>25</v>
      </c>
      <c r="B8" s="217" t="s">
        <v>26</v>
      </c>
      <c r="C8" s="217"/>
      <c r="D8" s="217"/>
      <c r="E8" s="217"/>
      <c r="F8" s="217"/>
      <c r="G8" s="217"/>
      <c r="H8" s="216" t="s">
        <v>27</v>
      </c>
      <c r="I8" s="216"/>
      <c r="J8" s="216"/>
      <c r="K8" s="216"/>
      <c r="L8" s="216"/>
      <c r="M8" s="216"/>
      <c r="N8" s="216"/>
      <c r="O8" s="216" t="s">
        <v>28</v>
      </c>
      <c r="P8" s="216"/>
      <c r="Q8" s="216"/>
      <c r="R8" s="216"/>
      <c r="S8" s="216"/>
      <c r="T8" s="216"/>
      <c r="U8" s="216"/>
      <c r="V8" s="216">
        <v>44108</v>
      </c>
      <c r="W8" s="216"/>
      <c r="X8" s="216"/>
      <c r="Y8" s="216"/>
      <c r="Z8" s="216"/>
      <c r="AA8" s="216"/>
      <c r="AB8" s="216"/>
      <c r="AC8" s="216">
        <v>43894</v>
      </c>
      <c r="AD8" s="216"/>
      <c r="AE8" s="216"/>
      <c r="AF8" s="216"/>
      <c r="AG8" s="216"/>
      <c r="AH8" s="216"/>
      <c r="AI8" s="216"/>
      <c r="AJ8" s="216" t="s">
        <v>29</v>
      </c>
      <c r="AK8" s="216"/>
      <c r="AL8" s="216"/>
      <c r="AM8" s="216"/>
      <c r="AN8" s="216"/>
      <c r="AO8" s="216"/>
      <c r="AP8" s="216"/>
      <c r="AQ8" s="216" t="s">
        <v>30</v>
      </c>
      <c r="AR8" s="216"/>
      <c r="AS8" s="216"/>
      <c r="AT8" s="216"/>
      <c r="AU8" s="216"/>
      <c r="AV8" s="216"/>
      <c r="AW8" s="216"/>
      <c r="AX8" s="216" t="s">
        <v>31</v>
      </c>
      <c r="AY8" s="216"/>
      <c r="AZ8" s="216"/>
      <c r="BA8" s="216"/>
      <c r="BB8" s="216"/>
      <c r="BC8" s="216"/>
      <c r="BD8" s="216"/>
      <c r="BE8" s="216">
        <v>43985</v>
      </c>
      <c r="BF8" s="216"/>
      <c r="BG8" s="216"/>
      <c r="BH8" s="216"/>
      <c r="BI8" s="216"/>
      <c r="BJ8" s="216"/>
      <c r="BK8" s="216"/>
      <c r="BL8" s="20"/>
      <c r="BM8" s="20"/>
      <c r="BN8" s="20"/>
      <c r="BO8" s="20"/>
    </row>
    <row r="9" spans="1:95"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9"/>
      <c r="BM9" s="9"/>
      <c r="BN9" s="9"/>
      <c r="BO9" s="9"/>
    </row>
    <row r="10" spans="1:95"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8.0089700464520269E-3</v>
      </c>
      <c r="L10" s="34">
        <v>0</v>
      </c>
      <c r="M10" s="35">
        <f t="shared" ref="M10:M28" si="6">H10+J10</f>
        <v>1</v>
      </c>
      <c r="N10" s="36">
        <f t="shared" ref="N10:N28" si="7">M10/M$30*100</f>
        <v>3.3658700774150114E-3</v>
      </c>
      <c r="O10" s="31">
        <v>0</v>
      </c>
      <c r="P10" s="32">
        <f t="shared" ref="P10:P28" si="8">O10/O$30*100</f>
        <v>0</v>
      </c>
      <c r="Q10" s="33">
        <v>1</v>
      </c>
      <c r="R10" s="32">
        <f t="shared" ref="R10:R28" si="9">Q10/Q$30*100</f>
        <v>1.0465724751439037E-2</v>
      </c>
      <c r="S10" s="34">
        <v>0</v>
      </c>
      <c r="T10" s="35">
        <f t="shared" ref="T10:T28" si="10">O10+Q10</f>
        <v>1</v>
      </c>
      <c r="U10" s="36">
        <f t="shared" ref="U10:U28" si="11">T10/T$30*100</f>
        <v>4.2793563847997257E-3</v>
      </c>
      <c r="V10" s="31">
        <v>0</v>
      </c>
      <c r="W10" s="32">
        <f t="shared" ref="W10:W28" si="12">V10/V$30*100</f>
        <v>0</v>
      </c>
      <c r="X10" s="33">
        <v>0</v>
      </c>
      <c r="Y10" s="32">
        <f t="shared" ref="Y10:Y28" si="13">X10/X$30*100</f>
        <v>0</v>
      </c>
      <c r="Z10" s="34">
        <v>0</v>
      </c>
      <c r="AA10" s="35">
        <f t="shared" ref="AA10:AA28" si="14">V10+X10</f>
        <v>0</v>
      </c>
      <c r="AB10" s="36">
        <f t="shared" ref="AB10:AB28" si="15">AA10/AA$30*100</f>
        <v>0</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3">
        <v>0</v>
      </c>
      <c r="BH10" s="32">
        <f t="shared" ref="BH10:BH28" si="33">BG10/BG$30*100</f>
        <v>0</v>
      </c>
      <c r="BI10" s="34">
        <v>0</v>
      </c>
      <c r="BJ10" s="35">
        <f t="shared" ref="BJ10:BJ28" si="34">BE10+BG10</f>
        <v>0</v>
      </c>
      <c r="BK10" s="36">
        <f t="shared" ref="BK10:BK28" si="35">BJ10/BJ$30*100</f>
        <v>0</v>
      </c>
      <c r="BL10" s="9"/>
      <c r="BM10" s="9"/>
      <c r="BN10" s="9"/>
      <c r="BO10" s="9"/>
    </row>
    <row r="11" spans="1:95"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75">
        <v>0</v>
      </c>
      <c r="BF11" s="32">
        <f t="shared" si="32"/>
        <v>0</v>
      </c>
      <c r="BG11" s="75">
        <v>0</v>
      </c>
      <c r="BH11" s="32">
        <f t="shared" si="33"/>
        <v>0</v>
      </c>
      <c r="BI11" s="34">
        <v>0</v>
      </c>
      <c r="BJ11" s="35">
        <f t="shared" si="34"/>
        <v>0</v>
      </c>
      <c r="BK11" s="36">
        <f t="shared" si="35"/>
        <v>0</v>
      </c>
      <c r="BL11" s="9"/>
      <c r="BM11" s="9"/>
      <c r="BN11" s="9"/>
      <c r="BO11" s="9"/>
    </row>
    <row r="12" spans="1:95"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8.0089700464520269E-3</v>
      </c>
      <c r="L12" s="34">
        <v>0</v>
      </c>
      <c r="M12" s="35">
        <f t="shared" si="6"/>
        <v>1</v>
      </c>
      <c r="N12" s="36">
        <f t="shared" si="7"/>
        <v>3.3658700774150114E-3</v>
      </c>
      <c r="O12" s="31">
        <v>0</v>
      </c>
      <c r="P12" s="32">
        <f t="shared" si="8"/>
        <v>0</v>
      </c>
      <c r="Q12" s="33">
        <v>1</v>
      </c>
      <c r="R12" s="32">
        <f t="shared" si="9"/>
        <v>1.0465724751439037E-2</v>
      </c>
      <c r="S12" s="34">
        <v>0</v>
      </c>
      <c r="T12" s="35">
        <f t="shared" si="10"/>
        <v>1</v>
      </c>
      <c r="U12" s="36">
        <f t="shared" si="11"/>
        <v>4.2793563847997257E-3</v>
      </c>
      <c r="V12" s="31">
        <v>0</v>
      </c>
      <c r="W12" s="32">
        <f t="shared" si="12"/>
        <v>0</v>
      </c>
      <c r="X12" s="33">
        <v>1</v>
      </c>
      <c r="Y12" s="32">
        <f t="shared" si="13"/>
        <v>1.658649859014762E-2</v>
      </c>
      <c r="Z12" s="34">
        <v>0</v>
      </c>
      <c r="AA12" s="35">
        <f t="shared" si="14"/>
        <v>1</v>
      </c>
      <c r="AB12" s="36">
        <f t="shared" si="15"/>
        <v>6.5223062875032611E-3</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75">
        <v>0</v>
      </c>
      <c r="BF12" s="32">
        <f t="shared" si="32"/>
        <v>0</v>
      </c>
      <c r="BG12" s="75">
        <v>0</v>
      </c>
      <c r="BH12" s="32">
        <f t="shared" si="33"/>
        <v>0</v>
      </c>
      <c r="BI12" s="34">
        <v>0</v>
      </c>
      <c r="BJ12" s="35">
        <f t="shared" si="34"/>
        <v>0</v>
      </c>
      <c r="BK12" s="36">
        <f t="shared" si="35"/>
        <v>0</v>
      </c>
      <c r="BL12" s="9"/>
      <c r="BM12" s="9"/>
      <c r="BN12" s="9"/>
      <c r="BO12" s="9"/>
    </row>
    <row r="13" spans="1:95"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2.9029261495587554E-2</v>
      </c>
      <c r="J13" s="33">
        <v>3</v>
      </c>
      <c r="K13" s="32">
        <f t="shared" si="5"/>
        <v>2.4026910139356081E-2</v>
      </c>
      <c r="L13" s="34">
        <v>0</v>
      </c>
      <c r="M13" s="35">
        <f t="shared" si="6"/>
        <v>8</v>
      </c>
      <c r="N13" s="36">
        <f t="shared" si="7"/>
        <v>2.6926960619320092E-2</v>
      </c>
      <c r="O13" s="31">
        <v>5</v>
      </c>
      <c r="P13" s="32">
        <f t="shared" si="8"/>
        <v>3.6197784695576628E-2</v>
      </c>
      <c r="Q13" s="33">
        <v>3</v>
      </c>
      <c r="R13" s="32">
        <f t="shared" si="9"/>
        <v>3.1397174254317109E-2</v>
      </c>
      <c r="S13" s="34">
        <v>0</v>
      </c>
      <c r="T13" s="35">
        <f t="shared" si="10"/>
        <v>8</v>
      </c>
      <c r="U13" s="36">
        <f t="shared" si="11"/>
        <v>3.4234851078397806E-2</v>
      </c>
      <c r="V13" s="31">
        <v>3</v>
      </c>
      <c r="W13" s="32">
        <f t="shared" si="12"/>
        <v>3.2247662044501774E-2</v>
      </c>
      <c r="X13" s="33">
        <v>3</v>
      </c>
      <c r="Y13" s="32">
        <f t="shared" si="13"/>
        <v>4.9759495770442863E-2</v>
      </c>
      <c r="Z13" s="34">
        <v>0</v>
      </c>
      <c r="AA13" s="35">
        <f t="shared" si="14"/>
        <v>6</v>
      </c>
      <c r="AB13" s="36">
        <f t="shared" si="15"/>
        <v>3.913383772501957E-2</v>
      </c>
      <c r="AC13" s="31">
        <v>2</v>
      </c>
      <c r="AD13" s="32">
        <f t="shared" si="16"/>
        <v>4.4345898004434586E-2</v>
      </c>
      <c r="AE13" s="33">
        <v>3</v>
      </c>
      <c r="AF13" s="32">
        <f t="shared" si="17"/>
        <v>0.10679957280170879</v>
      </c>
      <c r="AG13" s="34">
        <v>0</v>
      </c>
      <c r="AH13" s="35">
        <f t="shared" si="18"/>
        <v>5</v>
      </c>
      <c r="AI13" s="36">
        <f t="shared" si="19"/>
        <v>6.8315343626178443E-2</v>
      </c>
      <c r="AJ13" s="31">
        <v>1</v>
      </c>
      <c r="AK13" s="32">
        <f t="shared" si="20"/>
        <v>7.2674418604651167E-2</v>
      </c>
      <c r="AL13" s="33">
        <v>1</v>
      </c>
      <c r="AM13" s="32">
        <f t="shared" si="21"/>
        <v>0.11223344556677892</v>
      </c>
      <c r="AN13" s="34">
        <v>0</v>
      </c>
      <c r="AO13" s="35">
        <f t="shared" si="22"/>
        <v>2</v>
      </c>
      <c r="AP13" s="36">
        <f t="shared" si="23"/>
        <v>8.8222320247022493E-2</v>
      </c>
      <c r="AQ13" s="31">
        <v>0</v>
      </c>
      <c r="AR13" s="32">
        <f t="shared" si="24"/>
        <v>0</v>
      </c>
      <c r="AS13" s="33">
        <v>0</v>
      </c>
      <c r="AT13" s="32">
        <f t="shared" si="25"/>
        <v>0</v>
      </c>
      <c r="AU13" s="34">
        <v>0</v>
      </c>
      <c r="AV13" s="35">
        <f t="shared" si="26"/>
        <v>0</v>
      </c>
      <c r="AW13" s="36">
        <f t="shared" si="27"/>
        <v>0</v>
      </c>
      <c r="AX13" s="31">
        <v>0</v>
      </c>
      <c r="AY13" s="32">
        <f t="shared" si="28"/>
        <v>0</v>
      </c>
      <c r="AZ13" s="33">
        <v>0</v>
      </c>
      <c r="BA13" s="32">
        <f t="shared" si="29"/>
        <v>0</v>
      </c>
      <c r="BB13" s="34">
        <v>0</v>
      </c>
      <c r="BC13" s="35">
        <f t="shared" si="30"/>
        <v>0</v>
      </c>
      <c r="BD13" s="36">
        <f t="shared" si="31"/>
        <v>0</v>
      </c>
      <c r="BE13" s="7">
        <v>0</v>
      </c>
      <c r="BF13" s="32">
        <f t="shared" si="32"/>
        <v>0</v>
      </c>
      <c r="BG13" s="7">
        <v>0</v>
      </c>
      <c r="BH13" s="32">
        <f t="shared" si="33"/>
        <v>0</v>
      </c>
      <c r="BI13" s="34">
        <v>0</v>
      </c>
      <c r="BJ13" s="35">
        <f t="shared" si="34"/>
        <v>0</v>
      </c>
      <c r="BK13" s="36">
        <f t="shared" si="35"/>
        <v>0</v>
      </c>
      <c r="BL13" s="9"/>
      <c r="BM13" s="9"/>
      <c r="BN13" s="9"/>
      <c r="BO13" s="9"/>
    </row>
    <row r="14" spans="1:95" ht="13" x14ac:dyDescent="0.3">
      <c r="A14" s="27" t="s">
        <v>41</v>
      </c>
      <c r="B14" s="9">
        <v>1913637</v>
      </c>
      <c r="C14" s="28">
        <f t="shared" si="0"/>
        <v>6.5501302727127007</v>
      </c>
      <c r="D14" s="9">
        <v>1804323</v>
      </c>
      <c r="E14" s="28">
        <f t="shared" si="1"/>
        <v>6.0344124681552769</v>
      </c>
      <c r="F14" s="29">
        <f t="shared" si="2"/>
        <v>3717960</v>
      </c>
      <c r="G14" s="30">
        <f t="shared" si="3"/>
        <v>6.2892821106448862</v>
      </c>
      <c r="H14" s="31">
        <v>9</v>
      </c>
      <c r="I14" s="32">
        <f t="shared" si="4"/>
        <v>5.2252670692057593E-2</v>
      </c>
      <c r="J14" s="33">
        <v>7</v>
      </c>
      <c r="K14" s="32">
        <f t="shared" si="5"/>
        <v>5.6062790325164182E-2</v>
      </c>
      <c r="L14" s="34">
        <v>0</v>
      </c>
      <c r="M14" s="35">
        <f t="shared" si="6"/>
        <v>16</v>
      </c>
      <c r="N14" s="36">
        <f t="shared" si="7"/>
        <v>5.3853921238640183E-2</v>
      </c>
      <c r="O14" s="31">
        <v>6</v>
      </c>
      <c r="P14" s="32">
        <f t="shared" si="8"/>
        <v>4.3437341634691956E-2</v>
      </c>
      <c r="Q14" s="33">
        <v>6</v>
      </c>
      <c r="R14" s="32">
        <f t="shared" si="9"/>
        <v>6.2794348508634218E-2</v>
      </c>
      <c r="S14" s="34">
        <v>0</v>
      </c>
      <c r="T14" s="35">
        <f t="shared" si="10"/>
        <v>12</v>
      </c>
      <c r="U14" s="36">
        <f t="shared" si="11"/>
        <v>5.1352276617596719E-2</v>
      </c>
      <c r="V14" s="31">
        <v>5</v>
      </c>
      <c r="W14" s="32">
        <f t="shared" si="12"/>
        <v>5.3746103407502951E-2</v>
      </c>
      <c r="X14" s="33">
        <v>4</v>
      </c>
      <c r="Y14" s="32">
        <f t="shared" si="13"/>
        <v>6.6345994360590479E-2</v>
      </c>
      <c r="Z14" s="34">
        <v>0</v>
      </c>
      <c r="AA14" s="35">
        <f t="shared" si="14"/>
        <v>9</v>
      </c>
      <c r="AB14" s="36">
        <f t="shared" si="15"/>
        <v>5.8700756587529351E-2</v>
      </c>
      <c r="AC14" s="31">
        <v>3</v>
      </c>
      <c r="AD14" s="32">
        <f t="shared" si="16"/>
        <v>6.6518847006651879E-2</v>
      </c>
      <c r="AE14" s="33">
        <v>4</v>
      </c>
      <c r="AF14" s="32">
        <f t="shared" si="17"/>
        <v>0.1423994304022784</v>
      </c>
      <c r="AG14" s="34">
        <v>0</v>
      </c>
      <c r="AH14" s="35">
        <f t="shared" si="18"/>
        <v>7</v>
      </c>
      <c r="AI14" s="36">
        <f t="shared" si="19"/>
        <v>9.5641481076649812E-2</v>
      </c>
      <c r="AJ14" s="31">
        <v>0</v>
      </c>
      <c r="AK14" s="32">
        <f t="shared" si="20"/>
        <v>0</v>
      </c>
      <c r="AL14" s="33">
        <v>2</v>
      </c>
      <c r="AM14" s="32">
        <f t="shared" si="21"/>
        <v>0.22446689113355783</v>
      </c>
      <c r="AN14" s="34">
        <v>0</v>
      </c>
      <c r="AO14" s="35">
        <f t="shared" si="22"/>
        <v>2</v>
      </c>
      <c r="AP14" s="36">
        <f t="shared" si="23"/>
        <v>8.8222320247022493E-2</v>
      </c>
      <c r="AQ14" s="31">
        <v>0</v>
      </c>
      <c r="AR14" s="32">
        <f t="shared" si="24"/>
        <v>0</v>
      </c>
      <c r="AS14" s="33">
        <v>1</v>
      </c>
      <c r="AT14" s="32">
        <f t="shared" si="25"/>
        <v>0.52083333333333326</v>
      </c>
      <c r="AU14" s="34">
        <v>0</v>
      </c>
      <c r="AV14" s="35">
        <f t="shared" si="26"/>
        <v>1</v>
      </c>
      <c r="AW14" s="36">
        <f t="shared" si="27"/>
        <v>0.22675736961451248</v>
      </c>
      <c r="AX14" s="31">
        <v>0</v>
      </c>
      <c r="AY14" s="32">
        <f t="shared" si="28"/>
        <v>0</v>
      </c>
      <c r="AZ14" s="33">
        <v>0</v>
      </c>
      <c r="BA14" s="32">
        <f t="shared" si="29"/>
        <v>0</v>
      </c>
      <c r="BB14" s="34">
        <v>0</v>
      </c>
      <c r="BC14" s="35">
        <f t="shared" si="30"/>
        <v>0</v>
      </c>
      <c r="BD14" s="36">
        <f t="shared" si="31"/>
        <v>0</v>
      </c>
      <c r="BE14" s="7">
        <v>0</v>
      </c>
      <c r="BF14" s="32">
        <f t="shared" si="32"/>
        <v>0</v>
      </c>
      <c r="BG14" s="7">
        <v>0</v>
      </c>
      <c r="BH14" s="32">
        <f t="shared" si="33"/>
        <v>0</v>
      </c>
      <c r="BI14" s="34">
        <v>0</v>
      </c>
      <c r="BJ14" s="35">
        <f t="shared" si="34"/>
        <v>0</v>
      </c>
      <c r="BK14" s="36">
        <f t="shared" si="35"/>
        <v>0</v>
      </c>
      <c r="BL14" s="9"/>
      <c r="BM14" s="9"/>
      <c r="BN14" s="9"/>
      <c r="BO14" s="9"/>
    </row>
    <row r="15" spans="1:95" ht="13" x14ac:dyDescent="0.3">
      <c r="A15" s="27" t="s">
        <v>42</v>
      </c>
      <c r="B15" s="9">
        <v>2040911</v>
      </c>
      <c r="C15" s="28">
        <f t="shared" si="0"/>
        <v>6.985772602124829</v>
      </c>
      <c r="D15" s="9">
        <v>1981361</v>
      </c>
      <c r="E15" s="28">
        <f t="shared" si="1"/>
        <v>6.6265017529104311</v>
      </c>
      <c r="F15" s="29">
        <f t="shared" si="2"/>
        <v>4022272</v>
      </c>
      <c r="G15" s="30">
        <f t="shared" si="3"/>
        <v>6.8040547326350547</v>
      </c>
      <c r="H15" s="31">
        <v>18</v>
      </c>
      <c r="I15" s="32">
        <f t="shared" si="4"/>
        <v>0.10450534138411519</v>
      </c>
      <c r="J15" s="33">
        <v>15</v>
      </c>
      <c r="K15" s="32">
        <f t="shared" si="5"/>
        <v>0.1201345506967804</v>
      </c>
      <c r="L15" s="34">
        <v>0</v>
      </c>
      <c r="M15" s="35">
        <f t="shared" si="6"/>
        <v>33</v>
      </c>
      <c r="N15" s="36">
        <f t="shared" si="7"/>
        <v>0.11107371255469538</v>
      </c>
      <c r="O15" s="31">
        <v>15</v>
      </c>
      <c r="P15" s="32">
        <f t="shared" si="8"/>
        <v>0.10859335408672989</v>
      </c>
      <c r="Q15" s="33">
        <v>12</v>
      </c>
      <c r="R15" s="32">
        <f t="shared" si="9"/>
        <v>0.12558869701726844</v>
      </c>
      <c r="S15" s="34">
        <v>0</v>
      </c>
      <c r="T15" s="35">
        <f t="shared" si="10"/>
        <v>27</v>
      </c>
      <c r="U15" s="36">
        <f t="shared" si="11"/>
        <v>0.11554262238959261</v>
      </c>
      <c r="V15" s="31">
        <v>11</v>
      </c>
      <c r="W15" s="32">
        <f t="shared" si="12"/>
        <v>0.1182414274965065</v>
      </c>
      <c r="X15" s="33">
        <v>10</v>
      </c>
      <c r="Y15" s="32">
        <f t="shared" si="13"/>
        <v>0.16586498590147619</v>
      </c>
      <c r="Z15" s="34">
        <v>0</v>
      </c>
      <c r="AA15" s="35">
        <f t="shared" si="14"/>
        <v>21</v>
      </c>
      <c r="AB15" s="36">
        <f t="shared" si="15"/>
        <v>0.13696843203756848</v>
      </c>
      <c r="AC15" s="31">
        <v>3</v>
      </c>
      <c r="AD15" s="32">
        <f t="shared" si="16"/>
        <v>6.6518847006651879E-2</v>
      </c>
      <c r="AE15" s="33">
        <v>6</v>
      </c>
      <c r="AF15" s="32">
        <f t="shared" si="17"/>
        <v>0.21359914560341758</v>
      </c>
      <c r="AG15" s="34">
        <v>0</v>
      </c>
      <c r="AH15" s="35">
        <f t="shared" si="18"/>
        <v>9</v>
      </c>
      <c r="AI15" s="36">
        <f t="shared" si="19"/>
        <v>0.12296761852712118</v>
      </c>
      <c r="AJ15" s="31">
        <v>1</v>
      </c>
      <c r="AK15" s="32">
        <f t="shared" si="20"/>
        <v>7.2674418604651167E-2</v>
      </c>
      <c r="AL15" s="33">
        <v>3</v>
      </c>
      <c r="AM15" s="32">
        <f t="shared" si="21"/>
        <v>0.33670033670033667</v>
      </c>
      <c r="AN15" s="34">
        <v>0</v>
      </c>
      <c r="AO15" s="35">
        <f t="shared" si="22"/>
        <v>4</v>
      </c>
      <c r="AP15" s="36">
        <f t="shared" si="23"/>
        <v>0.17644464049404499</v>
      </c>
      <c r="AQ15" s="31">
        <v>0</v>
      </c>
      <c r="AR15" s="32">
        <f t="shared" si="24"/>
        <v>0</v>
      </c>
      <c r="AS15" s="33">
        <v>1</v>
      </c>
      <c r="AT15" s="32">
        <f t="shared" si="25"/>
        <v>0.52083333333333326</v>
      </c>
      <c r="AU15" s="34">
        <v>0</v>
      </c>
      <c r="AV15" s="35">
        <f t="shared" si="26"/>
        <v>1</v>
      </c>
      <c r="AW15" s="36">
        <f t="shared" si="27"/>
        <v>0.22675736961451248</v>
      </c>
      <c r="AX15" s="31">
        <v>0</v>
      </c>
      <c r="AY15" s="32">
        <f t="shared" si="28"/>
        <v>0</v>
      </c>
      <c r="AZ15" s="33">
        <v>0</v>
      </c>
      <c r="BA15" s="32">
        <f t="shared" si="29"/>
        <v>0</v>
      </c>
      <c r="BB15" s="34">
        <v>0</v>
      </c>
      <c r="BC15" s="35">
        <f t="shared" si="30"/>
        <v>0</v>
      </c>
      <c r="BD15" s="36">
        <f t="shared" si="31"/>
        <v>0</v>
      </c>
      <c r="BE15" s="7">
        <v>0</v>
      </c>
      <c r="BF15" s="32">
        <f t="shared" si="32"/>
        <v>0</v>
      </c>
      <c r="BG15" s="7">
        <v>0</v>
      </c>
      <c r="BH15" s="32">
        <f t="shared" si="33"/>
        <v>0</v>
      </c>
      <c r="BI15" s="34">
        <v>0</v>
      </c>
      <c r="BJ15" s="35">
        <f t="shared" si="34"/>
        <v>0</v>
      </c>
      <c r="BK15" s="36">
        <f t="shared" si="35"/>
        <v>0</v>
      </c>
      <c r="BL15" s="9"/>
      <c r="BM15" s="9"/>
      <c r="BN15" s="9"/>
      <c r="BO15" s="9"/>
    </row>
    <row r="16" spans="1:95" ht="13" x14ac:dyDescent="0.3">
      <c r="A16" s="27" t="s">
        <v>43</v>
      </c>
      <c r="B16" s="9">
        <v>1983871</v>
      </c>
      <c r="C16" s="28">
        <f t="shared" si="0"/>
        <v>6.7905321094109379</v>
      </c>
      <c r="D16" s="9">
        <v>1992159</v>
      </c>
      <c r="E16" s="28">
        <f t="shared" si="1"/>
        <v>6.6626147913360008</v>
      </c>
      <c r="F16" s="29">
        <f t="shared" si="2"/>
        <v>3976030</v>
      </c>
      <c r="G16" s="30">
        <f t="shared" si="3"/>
        <v>6.7258320020622566</v>
      </c>
      <c r="H16" s="31">
        <v>33</v>
      </c>
      <c r="I16" s="32">
        <f t="shared" si="4"/>
        <v>0.19159312587087785</v>
      </c>
      <c r="J16" s="33">
        <v>20</v>
      </c>
      <c r="K16" s="32">
        <f t="shared" si="5"/>
        <v>0.16017940092904051</v>
      </c>
      <c r="L16" s="34">
        <v>0</v>
      </c>
      <c r="M16" s="35">
        <f t="shared" si="6"/>
        <v>53</v>
      </c>
      <c r="N16" s="36">
        <f t="shared" si="7"/>
        <v>0.17839111410299563</v>
      </c>
      <c r="O16" s="31">
        <v>27</v>
      </c>
      <c r="P16" s="32">
        <f t="shared" si="8"/>
        <v>0.19546803735611382</v>
      </c>
      <c r="Q16" s="33">
        <v>15</v>
      </c>
      <c r="R16" s="32">
        <f t="shared" si="9"/>
        <v>0.15698587127158556</v>
      </c>
      <c r="S16" s="34">
        <v>0</v>
      </c>
      <c r="T16" s="35">
        <f t="shared" si="10"/>
        <v>42</v>
      </c>
      <c r="U16" s="36">
        <f t="shared" si="11"/>
        <v>0.17973296816158849</v>
      </c>
      <c r="V16" s="31">
        <v>19</v>
      </c>
      <c r="W16" s="32">
        <f t="shared" si="12"/>
        <v>0.20423519294851122</v>
      </c>
      <c r="X16" s="33">
        <v>13</v>
      </c>
      <c r="Y16" s="32">
        <f t="shared" si="13"/>
        <v>0.21562448167191905</v>
      </c>
      <c r="Z16" s="34">
        <v>0</v>
      </c>
      <c r="AA16" s="35">
        <f t="shared" si="14"/>
        <v>32</v>
      </c>
      <c r="AB16" s="36">
        <f t="shared" si="15"/>
        <v>0.20871380120010435</v>
      </c>
      <c r="AC16" s="31">
        <v>16</v>
      </c>
      <c r="AD16" s="32">
        <f t="shared" si="16"/>
        <v>0.35476718403547669</v>
      </c>
      <c r="AE16" s="33">
        <v>7</v>
      </c>
      <c r="AF16" s="32">
        <f t="shared" si="17"/>
        <v>0.24919900320398719</v>
      </c>
      <c r="AG16" s="34">
        <v>0</v>
      </c>
      <c r="AH16" s="35">
        <f t="shared" si="18"/>
        <v>23</v>
      </c>
      <c r="AI16" s="36">
        <f t="shared" si="19"/>
        <v>0.31425058068042083</v>
      </c>
      <c r="AJ16" s="31">
        <v>8</v>
      </c>
      <c r="AK16" s="32">
        <f t="shared" si="20"/>
        <v>0.58139534883720934</v>
      </c>
      <c r="AL16" s="33">
        <v>3</v>
      </c>
      <c r="AM16" s="32">
        <f t="shared" si="21"/>
        <v>0.33670033670033667</v>
      </c>
      <c r="AN16" s="34">
        <v>0</v>
      </c>
      <c r="AO16" s="35">
        <f t="shared" si="22"/>
        <v>11</v>
      </c>
      <c r="AP16" s="36">
        <f t="shared" si="23"/>
        <v>0.48522276135862369</v>
      </c>
      <c r="AQ16" s="31">
        <v>0</v>
      </c>
      <c r="AR16" s="32">
        <f t="shared" si="24"/>
        <v>0</v>
      </c>
      <c r="AS16" s="33">
        <v>0</v>
      </c>
      <c r="AT16" s="32">
        <f t="shared" si="25"/>
        <v>0</v>
      </c>
      <c r="AU16" s="34">
        <v>0</v>
      </c>
      <c r="AV16" s="35">
        <f t="shared" si="26"/>
        <v>0</v>
      </c>
      <c r="AW16" s="36">
        <f t="shared" si="27"/>
        <v>0</v>
      </c>
      <c r="AX16" s="31">
        <v>0</v>
      </c>
      <c r="AY16" s="32">
        <f t="shared" si="28"/>
        <v>0</v>
      </c>
      <c r="AZ16" s="33">
        <v>0</v>
      </c>
      <c r="BA16" s="32">
        <f t="shared" si="29"/>
        <v>0</v>
      </c>
      <c r="BB16" s="34">
        <v>0</v>
      </c>
      <c r="BC16" s="35">
        <f t="shared" si="30"/>
        <v>0</v>
      </c>
      <c r="BD16" s="36">
        <f t="shared" si="31"/>
        <v>0</v>
      </c>
      <c r="BE16" s="7">
        <v>0</v>
      </c>
      <c r="BF16" s="32">
        <f t="shared" si="32"/>
        <v>0</v>
      </c>
      <c r="BG16" s="7">
        <v>0</v>
      </c>
      <c r="BH16" s="32">
        <f t="shared" si="33"/>
        <v>0</v>
      </c>
      <c r="BI16" s="34">
        <v>0</v>
      </c>
      <c r="BJ16" s="35">
        <f t="shared" si="34"/>
        <v>0</v>
      </c>
      <c r="BK16" s="36">
        <f t="shared" si="35"/>
        <v>0</v>
      </c>
      <c r="BL16" s="9"/>
      <c r="BM16" s="9"/>
      <c r="BN16" s="9"/>
      <c r="BO16" s="9"/>
    </row>
    <row r="17" spans="1:67" ht="13" x14ac:dyDescent="0.3">
      <c r="A17" s="27" t="s">
        <v>44</v>
      </c>
      <c r="B17" s="9">
        <v>1936734</v>
      </c>
      <c r="C17" s="28">
        <f t="shared" si="0"/>
        <v>6.6291882962087172</v>
      </c>
      <c r="D17" s="9">
        <v>1964167</v>
      </c>
      <c r="E17" s="28">
        <f t="shared" si="1"/>
        <v>6.5689978093385424</v>
      </c>
      <c r="F17" s="29">
        <f t="shared" si="2"/>
        <v>3900901</v>
      </c>
      <c r="G17" s="30">
        <f t="shared" si="3"/>
        <v>6.5987441701085405</v>
      </c>
      <c r="H17" s="31">
        <v>49</v>
      </c>
      <c r="I17" s="32">
        <f t="shared" si="4"/>
        <v>0.28448676265675799</v>
      </c>
      <c r="J17" s="33">
        <v>39</v>
      </c>
      <c r="K17" s="32">
        <f t="shared" si="5"/>
        <v>0.31234983181162906</v>
      </c>
      <c r="L17" s="34">
        <v>0</v>
      </c>
      <c r="M17" s="35">
        <f t="shared" si="6"/>
        <v>88</v>
      </c>
      <c r="N17" s="36">
        <f t="shared" si="7"/>
        <v>0.29619656681252104</v>
      </c>
      <c r="O17" s="31">
        <v>44</v>
      </c>
      <c r="P17" s="32">
        <f t="shared" si="8"/>
        <v>0.31854050532107436</v>
      </c>
      <c r="Q17" s="33">
        <v>30</v>
      </c>
      <c r="R17" s="32">
        <f t="shared" si="9"/>
        <v>0.31397174254317112</v>
      </c>
      <c r="S17" s="34">
        <v>0</v>
      </c>
      <c r="T17" s="35">
        <f t="shared" si="10"/>
        <v>74</v>
      </c>
      <c r="U17" s="36">
        <f t="shared" si="11"/>
        <v>0.31667237247517976</v>
      </c>
      <c r="V17" s="31">
        <v>32</v>
      </c>
      <c r="W17" s="32">
        <f t="shared" si="12"/>
        <v>0.3439750618080189</v>
      </c>
      <c r="X17" s="33">
        <v>18</v>
      </c>
      <c r="Y17" s="32">
        <f t="shared" si="13"/>
        <v>0.29855697462265712</v>
      </c>
      <c r="Z17" s="34">
        <v>0</v>
      </c>
      <c r="AA17" s="35">
        <f t="shared" si="14"/>
        <v>50</v>
      </c>
      <c r="AB17" s="36">
        <f t="shared" si="15"/>
        <v>0.32611531437516306</v>
      </c>
      <c r="AC17" s="31">
        <v>15</v>
      </c>
      <c r="AD17" s="32">
        <f t="shared" si="16"/>
        <v>0.33259423503325941</v>
      </c>
      <c r="AE17" s="33">
        <v>8</v>
      </c>
      <c r="AF17" s="32">
        <f t="shared" si="17"/>
        <v>0.2847988608045568</v>
      </c>
      <c r="AG17" s="34">
        <v>0</v>
      </c>
      <c r="AH17" s="35">
        <f t="shared" si="18"/>
        <v>23</v>
      </c>
      <c r="AI17" s="36">
        <f t="shared" si="19"/>
        <v>0.31425058068042083</v>
      </c>
      <c r="AJ17" s="31">
        <v>5</v>
      </c>
      <c r="AK17" s="32">
        <f t="shared" si="20"/>
        <v>0.36337209302325579</v>
      </c>
      <c r="AL17" s="33">
        <v>4</v>
      </c>
      <c r="AM17" s="32">
        <f t="shared" si="21"/>
        <v>0.44893378226711567</v>
      </c>
      <c r="AN17" s="34">
        <v>0</v>
      </c>
      <c r="AO17" s="35">
        <f t="shared" si="22"/>
        <v>9</v>
      </c>
      <c r="AP17" s="36">
        <f t="shared" si="23"/>
        <v>0.39700044111160121</v>
      </c>
      <c r="AQ17" s="31">
        <v>0</v>
      </c>
      <c r="AR17" s="32">
        <f t="shared" si="24"/>
        <v>0</v>
      </c>
      <c r="AS17" s="33">
        <v>0</v>
      </c>
      <c r="AT17" s="32">
        <f t="shared" si="25"/>
        <v>0</v>
      </c>
      <c r="AU17" s="34">
        <v>0</v>
      </c>
      <c r="AV17" s="35">
        <f t="shared" si="26"/>
        <v>0</v>
      </c>
      <c r="AW17" s="36">
        <f t="shared" si="27"/>
        <v>0</v>
      </c>
      <c r="AX17" s="31">
        <v>0</v>
      </c>
      <c r="AY17" s="32">
        <f t="shared" si="28"/>
        <v>0</v>
      </c>
      <c r="AZ17" s="33">
        <v>0</v>
      </c>
      <c r="BA17" s="32">
        <f t="shared" si="29"/>
        <v>0</v>
      </c>
      <c r="BB17" s="34">
        <v>0</v>
      </c>
      <c r="BC17" s="35">
        <f t="shared" si="30"/>
        <v>0</v>
      </c>
      <c r="BD17" s="36">
        <f t="shared" si="31"/>
        <v>0</v>
      </c>
      <c r="BE17" s="7">
        <v>0</v>
      </c>
      <c r="BF17" s="32">
        <f t="shared" si="32"/>
        <v>0</v>
      </c>
      <c r="BG17" s="7">
        <v>0</v>
      </c>
      <c r="BH17" s="32">
        <f t="shared" si="33"/>
        <v>0</v>
      </c>
      <c r="BI17" s="34">
        <v>0</v>
      </c>
      <c r="BJ17" s="35">
        <f t="shared" si="34"/>
        <v>0</v>
      </c>
      <c r="BK17" s="36">
        <f t="shared" si="35"/>
        <v>0</v>
      </c>
      <c r="BL17" s="9"/>
      <c r="BM17" s="9"/>
      <c r="BN17" s="9"/>
      <c r="BO17" s="9"/>
    </row>
    <row r="18" spans="1:67" ht="13" x14ac:dyDescent="0.3">
      <c r="A18" s="27" t="s">
        <v>45</v>
      </c>
      <c r="B18" s="9">
        <v>1769761</v>
      </c>
      <c r="C18" s="28">
        <f t="shared" si="0"/>
        <v>6.057661459078342</v>
      </c>
      <c r="D18" s="9">
        <v>1790194</v>
      </c>
      <c r="E18" s="28">
        <f t="shared" si="1"/>
        <v>5.98715916940413</v>
      </c>
      <c r="F18" s="29">
        <f t="shared" si="2"/>
        <v>3559955</v>
      </c>
      <c r="G18" s="30">
        <f t="shared" si="3"/>
        <v>6.0220016611800071</v>
      </c>
      <c r="H18" s="31">
        <v>102</v>
      </c>
      <c r="I18" s="32">
        <f t="shared" si="4"/>
        <v>0.59219693450998612</v>
      </c>
      <c r="J18" s="33">
        <v>55</v>
      </c>
      <c r="K18" s="32">
        <f t="shared" si="5"/>
        <v>0.44049335255486149</v>
      </c>
      <c r="L18" s="34">
        <v>0</v>
      </c>
      <c r="M18" s="35">
        <f t="shared" si="6"/>
        <v>157</v>
      </c>
      <c r="N18" s="36">
        <f t="shared" si="7"/>
        <v>0.52844160215415681</v>
      </c>
      <c r="O18" s="31">
        <v>83</v>
      </c>
      <c r="P18" s="32">
        <f t="shared" si="8"/>
        <v>0.60088322594657206</v>
      </c>
      <c r="Q18" s="33">
        <v>46</v>
      </c>
      <c r="R18" s="32">
        <f t="shared" si="9"/>
        <v>0.48142333856619574</v>
      </c>
      <c r="S18" s="34">
        <v>0</v>
      </c>
      <c r="T18" s="35">
        <f t="shared" si="10"/>
        <v>129</v>
      </c>
      <c r="U18" s="36">
        <f t="shared" si="11"/>
        <v>0.55203697363916471</v>
      </c>
      <c r="V18" s="31">
        <v>56</v>
      </c>
      <c r="W18" s="32">
        <f t="shared" si="12"/>
        <v>0.60195635816403303</v>
      </c>
      <c r="X18" s="33">
        <v>32</v>
      </c>
      <c r="Y18" s="32">
        <f t="shared" si="13"/>
        <v>0.53076795488472384</v>
      </c>
      <c r="Z18" s="34">
        <v>0</v>
      </c>
      <c r="AA18" s="35">
        <f t="shared" si="14"/>
        <v>88</v>
      </c>
      <c r="AB18" s="36">
        <f t="shared" si="15"/>
        <v>0.57396295330028702</v>
      </c>
      <c r="AC18" s="31">
        <v>26</v>
      </c>
      <c r="AD18" s="32">
        <f t="shared" si="16"/>
        <v>0.57649667405764971</v>
      </c>
      <c r="AE18" s="33">
        <v>15</v>
      </c>
      <c r="AF18" s="32">
        <f t="shared" si="17"/>
        <v>0.53399786400854399</v>
      </c>
      <c r="AG18" s="34">
        <v>0</v>
      </c>
      <c r="AH18" s="35">
        <f t="shared" si="18"/>
        <v>41</v>
      </c>
      <c r="AI18" s="36">
        <f t="shared" si="19"/>
        <v>0.56018581773466314</v>
      </c>
      <c r="AJ18" s="31">
        <v>9</v>
      </c>
      <c r="AK18" s="32">
        <f t="shared" si="20"/>
        <v>0.65406976744186052</v>
      </c>
      <c r="AL18" s="33">
        <v>4</v>
      </c>
      <c r="AM18" s="32">
        <f t="shared" si="21"/>
        <v>0.44893378226711567</v>
      </c>
      <c r="AN18" s="34">
        <v>0</v>
      </c>
      <c r="AO18" s="35">
        <f t="shared" si="22"/>
        <v>13</v>
      </c>
      <c r="AP18" s="36">
        <f t="shared" si="23"/>
        <v>0.57344508160564622</v>
      </c>
      <c r="AQ18" s="31">
        <v>1</v>
      </c>
      <c r="AR18" s="32">
        <f t="shared" si="24"/>
        <v>0.40160642570281119</v>
      </c>
      <c r="AS18" s="33">
        <v>2</v>
      </c>
      <c r="AT18" s="32">
        <f t="shared" si="25"/>
        <v>1.0416666666666665</v>
      </c>
      <c r="AU18" s="34">
        <v>0</v>
      </c>
      <c r="AV18" s="35">
        <f t="shared" si="26"/>
        <v>3</v>
      </c>
      <c r="AW18" s="36">
        <f t="shared" si="27"/>
        <v>0.68027210884353739</v>
      </c>
      <c r="AX18" s="31">
        <v>0</v>
      </c>
      <c r="AY18" s="32">
        <f t="shared" si="28"/>
        <v>0</v>
      </c>
      <c r="AZ18" s="33">
        <v>1</v>
      </c>
      <c r="BA18" s="32">
        <f t="shared" si="29"/>
        <v>7.1428571428571423</v>
      </c>
      <c r="BB18" s="34">
        <v>0</v>
      </c>
      <c r="BC18" s="35">
        <f t="shared" si="30"/>
        <v>1</v>
      </c>
      <c r="BD18" s="36">
        <f t="shared" si="31"/>
        <v>2.2727272727272729</v>
      </c>
      <c r="BE18" s="7">
        <v>0</v>
      </c>
      <c r="BF18" s="32">
        <f t="shared" si="32"/>
        <v>0</v>
      </c>
      <c r="BG18" s="7">
        <v>0</v>
      </c>
      <c r="BH18" s="32">
        <f t="shared" si="33"/>
        <v>0</v>
      </c>
      <c r="BI18" s="34">
        <v>0</v>
      </c>
      <c r="BJ18" s="35">
        <f t="shared" si="34"/>
        <v>0</v>
      </c>
      <c r="BK18" s="36">
        <f t="shared" si="35"/>
        <v>0</v>
      </c>
      <c r="BL18" s="9"/>
      <c r="BM18" s="9"/>
      <c r="BN18" s="9"/>
      <c r="BO18" s="9"/>
    </row>
    <row r="19" spans="1:67" ht="13" x14ac:dyDescent="0.3">
      <c r="A19" s="27" t="s">
        <v>46</v>
      </c>
      <c r="B19" s="9">
        <v>1980181</v>
      </c>
      <c r="C19" s="28">
        <f t="shared" si="0"/>
        <v>6.7779017198928049</v>
      </c>
      <c r="D19" s="9">
        <v>2025216</v>
      </c>
      <c r="E19" s="28">
        <f t="shared" si="1"/>
        <v>6.7731712565364175</v>
      </c>
      <c r="F19" s="29">
        <f t="shared" si="2"/>
        <v>4005397</v>
      </c>
      <c r="G19" s="30">
        <f t="shared" si="3"/>
        <v>6.7755090689869446</v>
      </c>
      <c r="H19" s="31">
        <v>195</v>
      </c>
      <c r="I19" s="32">
        <f t="shared" si="4"/>
        <v>1.1321411983279146</v>
      </c>
      <c r="J19" s="33">
        <v>111</v>
      </c>
      <c r="K19" s="32">
        <f t="shared" si="5"/>
        <v>0.88899567515617495</v>
      </c>
      <c r="L19" s="34">
        <v>0</v>
      </c>
      <c r="M19" s="35">
        <f t="shared" si="6"/>
        <v>306</v>
      </c>
      <c r="N19" s="36">
        <f t="shared" si="7"/>
        <v>1.0299562436889935</v>
      </c>
      <c r="O19" s="31">
        <v>160</v>
      </c>
      <c r="P19" s="32">
        <f t="shared" si="8"/>
        <v>1.1583291102584521</v>
      </c>
      <c r="Q19" s="33">
        <v>95</v>
      </c>
      <c r="R19" s="32">
        <f t="shared" si="9"/>
        <v>0.99424385138670857</v>
      </c>
      <c r="S19" s="34">
        <v>0</v>
      </c>
      <c r="T19" s="35">
        <f t="shared" si="10"/>
        <v>255</v>
      </c>
      <c r="U19" s="36">
        <f t="shared" si="11"/>
        <v>1.0912358781239302</v>
      </c>
      <c r="V19" s="31">
        <v>113</v>
      </c>
      <c r="W19" s="32">
        <f t="shared" si="12"/>
        <v>1.2146619370095668</v>
      </c>
      <c r="X19" s="33">
        <v>74</v>
      </c>
      <c r="Y19" s="32">
        <f t="shared" si="13"/>
        <v>1.2274008956709239</v>
      </c>
      <c r="Z19" s="34">
        <v>0</v>
      </c>
      <c r="AA19" s="35">
        <f t="shared" si="14"/>
        <v>187</v>
      </c>
      <c r="AB19" s="36">
        <f t="shared" si="15"/>
        <v>1.2196712757631099</v>
      </c>
      <c r="AC19" s="31">
        <v>55</v>
      </c>
      <c r="AD19" s="32">
        <f t="shared" si="16"/>
        <v>1.2195121951219512</v>
      </c>
      <c r="AE19" s="33">
        <v>47</v>
      </c>
      <c r="AF19" s="32">
        <f t="shared" si="17"/>
        <v>1.6731933072267711</v>
      </c>
      <c r="AG19" s="34">
        <v>0</v>
      </c>
      <c r="AH19" s="35">
        <f t="shared" si="18"/>
        <v>102</v>
      </c>
      <c r="AI19" s="36">
        <f t="shared" si="19"/>
        <v>1.3936330099740402</v>
      </c>
      <c r="AJ19" s="31">
        <v>15</v>
      </c>
      <c r="AK19" s="32">
        <f t="shared" si="20"/>
        <v>1.0901162790697674</v>
      </c>
      <c r="AL19" s="33">
        <v>18</v>
      </c>
      <c r="AM19" s="32">
        <f t="shared" si="21"/>
        <v>2.0202020202020203</v>
      </c>
      <c r="AN19" s="34">
        <v>0</v>
      </c>
      <c r="AO19" s="35">
        <f t="shared" si="22"/>
        <v>33</v>
      </c>
      <c r="AP19" s="36">
        <f t="shared" si="23"/>
        <v>1.4556682840758712</v>
      </c>
      <c r="AQ19" s="31">
        <v>2</v>
      </c>
      <c r="AR19" s="32">
        <f t="shared" si="24"/>
        <v>0.80321285140562237</v>
      </c>
      <c r="AS19" s="33">
        <v>5</v>
      </c>
      <c r="AT19" s="32">
        <f t="shared" si="25"/>
        <v>2.604166666666667</v>
      </c>
      <c r="AU19" s="34">
        <v>0</v>
      </c>
      <c r="AV19" s="35">
        <f t="shared" si="26"/>
        <v>7</v>
      </c>
      <c r="AW19" s="36">
        <f t="shared" si="27"/>
        <v>1.5873015873015872</v>
      </c>
      <c r="AX19" s="31">
        <v>0</v>
      </c>
      <c r="AY19" s="32">
        <f t="shared" si="28"/>
        <v>0</v>
      </c>
      <c r="AZ19" s="33">
        <v>0</v>
      </c>
      <c r="BA19" s="32">
        <f t="shared" si="29"/>
        <v>0</v>
      </c>
      <c r="BB19" s="34">
        <v>0</v>
      </c>
      <c r="BC19" s="35">
        <f t="shared" si="30"/>
        <v>0</v>
      </c>
      <c r="BD19" s="36">
        <f t="shared" si="31"/>
        <v>0</v>
      </c>
      <c r="BE19" s="7">
        <v>0</v>
      </c>
      <c r="BF19" s="32">
        <f t="shared" si="32"/>
        <v>0</v>
      </c>
      <c r="BG19" s="7">
        <v>0</v>
      </c>
      <c r="BH19" s="32">
        <f t="shared" si="33"/>
        <v>0</v>
      </c>
      <c r="BI19" s="34">
        <v>0</v>
      </c>
      <c r="BJ19" s="35">
        <f t="shared" si="34"/>
        <v>0</v>
      </c>
      <c r="BK19" s="36">
        <f t="shared" si="35"/>
        <v>0</v>
      </c>
      <c r="BL19" s="9"/>
      <c r="BM19" s="9"/>
      <c r="BN19" s="9"/>
      <c r="BO19" s="9"/>
    </row>
    <row r="20" spans="1:67" ht="13" x14ac:dyDescent="0.3">
      <c r="A20" s="27" t="s">
        <v>47</v>
      </c>
      <c r="B20" s="9">
        <v>2039373</v>
      </c>
      <c r="C20" s="28">
        <f t="shared" si="0"/>
        <v>6.9805082283907121</v>
      </c>
      <c r="D20" s="9">
        <v>2097758</v>
      </c>
      <c r="E20" s="28">
        <f t="shared" si="1"/>
        <v>7.0157821134976821</v>
      </c>
      <c r="F20" s="29">
        <f t="shared" si="2"/>
        <v>4137131</v>
      </c>
      <c r="G20" s="30">
        <f t="shared" si="3"/>
        <v>6.9983496292844434</v>
      </c>
      <c r="H20" s="31">
        <v>360</v>
      </c>
      <c r="I20" s="32">
        <f t="shared" si="4"/>
        <v>2.090106827682304</v>
      </c>
      <c r="J20" s="33">
        <v>210</v>
      </c>
      <c r="K20" s="32">
        <f t="shared" si="5"/>
        <v>1.6818837097549257</v>
      </c>
      <c r="L20" s="34">
        <v>0</v>
      </c>
      <c r="M20" s="35">
        <f t="shared" si="6"/>
        <v>570</v>
      </c>
      <c r="N20" s="36">
        <f t="shared" si="7"/>
        <v>1.9185459441265569</v>
      </c>
      <c r="O20" s="31">
        <v>284</v>
      </c>
      <c r="P20" s="32">
        <f t="shared" si="8"/>
        <v>2.0560341707087528</v>
      </c>
      <c r="Q20" s="33">
        <v>183</v>
      </c>
      <c r="R20" s="32">
        <f t="shared" si="9"/>
        <v>1.9152276295133437</v>
      </c>
      <c r="S20" s="34">
        <v>0</v>
      </c>
      <c r="T20" s="35">
        <f t="shared" si="10"/>
        <v>467</v>
      </c>
      <c r="U20" s="36">
        <f t="shared" si="11"/>
        <v>1.9984594317014721</v>
      </c>
      <c r="V20" s="31">
        <v>197</v>
      </c>
      <c r="W20" s="32">
        <f t="shared" si="12"/>
        <v>2.1175964742556164</v>
      </c>
      <c r="X20" s="33">
        <v>122</v>
      </c>
      <c r="Y20" s="32">
        <f t="shared" si="13"/>
        <v>2.0235528279980097</v>
      </c>
      <c r="Z20" s="34">
        <v>0</v>
      </c>
      <c r="AA20" s="35">
        <f t="shared" si="14"/>
        <v>319</v>
      </c>
      <c r="AB20" s="36">
        <f t="shared" si="15"/>
        <v>2.0806157057135404</v>
      </c>
      <c r="AC20" s="31">
        <v>96</v>
      </c>
      <c r="AD20" s="32">
        <f t="shared" si="16"/>
        <v>2.1286031042128601</v>
      </c>
      <c r="AE20" s="33">
        <v>53</v>
      </c>
      <c r="AF20" s="32">
        <f t="shared" si="17"/>
        <v>1.8867924528301887</v>
      </c>
      <c r="AG20" s="34">
        <v>0</v>
      </c>
      <c r="AH20" s="35">
        <f t="shared" si="18"/>
        <v>149</v>
      </c>
      <c r="AI20" s="36">
        <f t="shared" si="19"/>
        <v>2.0357972400601176</v>
      </c>
      <c r="AJ20" s="31">
        <v>33</v>
      </c>
      <c r="AK20" s="32">
        <f t="shared" si="20"/>
        <v>2.3982558139534884</v>
      </c>
      <c r="AL20" s="33">
        <v>22</v>
      </c>
      <c r="AM20" s="32">
        <f t="shared" si="21"/>
        <v>2.4691358024691357</v>
      </c>
      <c r="AN20" s="34">
        <v>0</v>
      </c>
      <c r="AO20" s="35">
        <f t="shared" si="22"/>
        <v>55</v>
      </c>
      <c r="AP20" s="36">
        <f t="shared" si="23"/>
        <v>2.4261138067931185</v>
      </c>
      <c r="AQ20" s="31">
        <v>8</v>
      </c>
      <c r="AR20" s="32">
        <f t="shared" si="24"/>
        <v>3.2128514056224895</v>
      </c>
      <c r="AS20" s="33">
        <v>8</v>
      </c>
      <c r="AT20" s="32">
        <f t="shared" si="25"/>
        <v>4.1666666666666661</v>
      </c>
      <c r="AU20" s="34">
        <v>0</v>
      </c>
      <c r="AV20" s="35">
        <f t="shared" si="26"/>
        <v>16</v>
      </c>
      <c r="AW20" s="36">
        <f t="shared" si="27"/>
        <v>3.6281179138321997</v>
      </c>
      <c r="AX20" s="31">
        <v>0</v>
      </c>
      <c r="AY20" s="32">
        <f t="shared" si="28"/>
        <v>0</v>
      </c>
      <c r="AZ20" s="33">
        <v>0</v>
      </c>
      <c r="BA20" s="32">
        <f t="shared" si="29"/>
        <v>0</v>
      </c>
      <c r="BB20" s="34">
        <v>0</v>
      </c>
      <c r="BC20" s="35">
        <f t="shared" si="30"/>
        <v>0</v>
      </c>
      <c r="BD20" s="36">
        <f t="shared" si="31"/>
        <v>0</v>
      </c>
      <c r="BE20" s="7">
        <v>0</v>
      </c>
      <c r="BF20" s="32">
        <f t="shared" si="32"/>
        <v>0</v>
      </c>
      <c r="BG20" s="7">
        <v>0</v>
      </c>
      <c r="BH20" s="32">
        <f t="shared" si="33"/>
        <v>0</v>
      </c>
      <c r="BI20" s="34">
        <v>0</v>
      </c>
      <c r="BJ20" s="35">
        <f t="shared" si="34"/>
        <v>0</v>
      </c>
      <c r="BK20" s="36">
        <f t="shared" si="35"/>
        <v>0</v>
      </c>
      <c r="BL20" s="9"/>
      <c r="BM20" s="9"/>
      <c r="BN20" s="9"/>
      <c r="BO20" s="9"/>
    </row>
    <row r="21" spans="1:67" ht="13" x14ac:dyDescent="0.3">
      <c r="A21" s="27" t="s">
        <v>48</v>
      </c>
      <c r="B21" s="9">
        <v>1866897</v>
      </c>
      <c r="C21" s="28">
        <f t="shared" si="0"/>
        <v>6.3901453388163594</v>
      </c>
      <c r="D21" s="9">
        <v>1918667</v>
      </c>
      <c r="E21" s="28">
        <f t="shared" si="1"/>
        <v>6.4168267361431841</v>
      </c>
      <c r="F21" s="29">
        <f t="shared" si="2"/>
        <v>3785564</v>
      </c>
      <c r="G21" s="30">
        <f t="shared" si="3"/>
        <v>6.4036406911051484</v>
      </c>
      <c r="H21" s="31">
        <v>656</v>
      </c>
      <c r="I21" s="32">
        <f t="shared" si="4"/>
        <v>3.8086391082210866</v>
      </c>
      <c r="J21" s="33">
        <v>316</v>
      </c>
      <c r="K21" s="32">
        <f t="shared" si="5"/>
        <v>2.5308345346788403</v>
      </c>
      <c r="L21" s="34">
        <v>0</v>
      </c>
      <c r="M21" s="35">
        <f t="shared" si="6"/>
        <v>972</v>
      </c>
      <c r="N21" s="36">
        <f t="shared" si="7"/>
        <v>3.2716257152473913</v>
      </c>
      <c r="O21" s="31">
        <v>521</v>
      </c>
      <c r="P21" s="32">
        <f t="shared" si="8"/>
        <v>3.7718091652790853</v>
      </c>
      <c r="Q21" s="33">
        <v>256</v>
      </c>
      <c r="R21" s="32">
        <f t="shared" si="9"/>
        <v>2.6792255363683934</v>
      </c>
      <c r="S21" s="34">
        <v>0</v>
      </c>
      <c r="T21" s="35">
        <f t="shared" si="10"/>
        <v>777</v>
      </c>
      <c r="U21" s="36">
        <f t="shared" si="11"/>
        <v>3.325059910989387</v>
      </c>
      <c r="V21" s="31">
        <v>353</v>
      </c>
      <c r="W21" s="32">
        <f t="shared" si="12"/>
        <v>3.7944749005697087</v>
      </c>
      <c r="X21" s="33">
        <v>184</v>
      </c>
      <c r="Y21" s="32">
        <f t="shared" si="13"/>
        <v>3.051915740587162</v>
      </c>
      <c r="Z21" s="34">
        <v>0</v>
      </c>
      <c r="AA21" s="35">
        <f t="shared" si="14"/>
        <v>537</v>
      </c>
      <c r="AB21" s="36">
        <f t="shared" si="15"/>
        <v>3.5024784763892516</v>
      </c>
      <c r="AC21" s="31">
        <v>177</v>
      </c>
      <c r="AD21" s="32">
        <f t="shared" si="16"/>
        <v>3.9246119733924614</v>
      </c>
      <c r="AE21" s="33">
        <v>105</v>
      </c>
      <c r="AF21" s="32">
        <f t="shared" si="17"/>
        <v>3.7379850480598074</v>
      </c>
      <c r="AG21" s="34">
        <v>0</v>
      </c>
      <c r="AH21" s="35">
        <f t="shared" si="18"/>
        <v>282</v>
      </c>
      <c r="AI21" s="36">
        <f t="shared" si="19"/>
        <v>3.852985380516464</v>
      </c>
      <c r="AJ21" s="31">
        <v>56</v>
      </c>
      <c r="AK21" s="32">
        <f t="shared" si="20"/>
        <v>4.0697674418604652</v>
      </c>
      <c r="AL21" s="33">
        <v>30</v>
      </c>
      <c r="AM21" s="32">
        <f t="shared" si="21"/>
        <v>3.3670033670033668</v>
      </c>
      <c r="AN21" s="34">
        <v>0</v>
      </c>
      <c r="AO21" s="35">
        <f t="shared" si="22"/>
        <v>86</v>
      </c>
      <c r="AP21" s="36">
        <f t="shared" si="23"/>
        <v>3.7935597706219673</v>
      </c>
      <c r="AQ21" s="31">
        <v>9</v>
      </c>
      <c r="AR21" s="32">
        <f t="shared" si="24"/>
        <v>3.6144578313253009</v>
      </c>
      <c r="AS21" s="33">
        <v>5</v>
      </c>
      <c r="AT21" s="32">
        <f t="shared" si="25"/>
        <v>2.604166666666667</v>
      </c>
      <c r="AU21" s="34">
        <v>0</v>
      </c>
      <c r="AV21" s="35">
        <f t="shared" si="26"/>
        <v>14</v>
      </c>
      <c r="AW21" s="36">
        <f t="shared" si="27"/>
        <v>3.1746031746031744</v>
      </c>
      <c r="AX21" s="31">
        <v>1</v>
      </c>
      <c r="AY21" s="32">
        <f t="shared" si="28"/>
        <v>3.3333333333333335</v>
      </c>
      <c r="AZ21" s="33">
        <v>0</v>
      </c>
      <c r="BA21" s="32">
        <f t="shared" si="29"/>
        <v>0</v>
      </c>
      <c r="BB21" s="34">
        <v>0</v>
      </c>
      <c r="BC21" s="35">
        <f t="shared" si="30"/>
        <v>1</v>
      </c>
      <c r="BD21" s="36">
        <f t="shared" si="31"/>
        <v>2.2727272727272729</v>
      </c>
      <c r="BE21" s="7">
        <v>0</v>
      </c>
      <c r="BF21" s="32">
        <f t="shared" si="32"/>
        <v>0</v>
      </c>
      <c r="BG21" s="7">
        <v>0</v>
      </c>
      <c r="BH21" s="32">
        <f t="shared" si="33"/>
        <v>0</v>
      </c>
      <c r="BI21" s="34">
        <v>0</v>
      </c>
      <c r="BJ21" s="35">
        <f t="shared" si="34"/>
        <v>0</v>
      </c>
      <c r="BK21" s="36">
        <f t="shared" si="35"/>
        <v>0</v>
      </c>
      <c r="BL21" s="9"/>
      <c r="BM21" s="9"/>
      <c r="BN21" s="9"/>
      <c r="BO21" s="9"/>
    </row>
    <row r="22" spans="1:67" ht="13" x14ac:dyDescent="0.3">
      <c r="A22" s="27" t="s">
        <v>49</v>
      </c>
      <c r="B22" s="9">
        <v>1585580</v>
      </c>
      <c r="C22" s="28">
        <f t="shared" si="0"/>
        <v>5.4272338786341416</v>
      </c>
      <c r="D22" s="9">
        <v>1648446</v>
      </c>
      <c r="E22" s="28">
        <f t="shared" si="1"/>
        <v>5.5130944379031321</v>
      </c>
      <c r="F22" s="29">
        <f t="shared" si="2"/>
        <v>3234026</v>
      </c>
      <c r="G22" s="30">
        <f t="shared" si="3"/>
        <v>5.4706618326072469</v>
      </c>
      <c r="H22" s="31">
        <v>935</v>
      </c>
      <c r="I22" s="32">
        <f t="shared" si="4"/>
        <v>5.4284718996748724</v>
      </c>
      <c r="J22" s="33">
        <v>464</v>
      </c>
      <c r="K22" s="32">
        <f t="shared" si="5"/>
        <v>3.7161621015537403</v>
      </c>
      <c r="L22" s="34">
        <v>0</v>
      </c>
      <c r="M22" s="35">
        <f t="shared" si="6"/>
        <v>1399</v>
      </c>
      <c r="N22" s="36">
        <f t="shared" si="7"/>
        <v>4.7088522383036011</v>
      </c>
      <c r="O22" s="31">
        <v>776</v>
      </c>
      <c r="P22" s="32">
        <f t="shared" si="8"/>
        <v>5.6178961847534934</v>
      </c>
      <c r="Q22" s="33">
        <v>390</v>
      </c>
      <c r="R22" s="32">
        <f t="shared" si="9"/>
        <v>4.0816326530612246</v>
      </c>
      <c r="S22" s="34">
        <v>0</v>
      </c>
      <c r="T22" s="35">
        <f t="shared" si="10"/>
        <v>1166</v>
      </c>
      <c r="U22" s="36">
        <f t="shared" si="11"/>
        <v>4.9897295446764804</v>
      </c>
      <c r="V22" s="31">
        <v>544</v>
      </c>
      <c r="W22" s="32">
        <f t="shared" si="12"/>
        <v>5.8475760507363219</v>
      </c>
      <c r="X22" s="33">
        <v>268</v>
      </c>
      <c r="Y22" s="32">
        <f t="shared" si="13"/>
        <v>4.4451816221595619</v>
      </c>
      <c r="Z22" s="34">
        <v>0</v>
      </c>
      <c r="AA22" s="35">
        <f t="shared" si="14"/>
        <v>812</v>
      </c>
      <c r="AB22" s="36">
        <f t="shared" si="15"/>
        <v>5.2961127054526473</v>
      </c>
      <c r="AC22" s="31">
        <v>261</v>
      </c>
      <c r="AD22" s="32">
        <f t="shared" si="16"/>
        <v>5.7871396895787139</v>
      </c>
      <c r="AE22" s="33">
        <v>126</v>
      </c>
      <c r="AF22" s="32">
        <f t="shared" si="17"/>
        <v>4.4855820576717695</v>
      </c>
      <c r="AG22" s="34">
        <v>0</v>
      </c>
      <c r="AH22" s="35">
        <f t="shared" si="18"/>
        <v>387</v>
      </c>
      <c r="AI22" s="36">
        <f t="shared" si="19"/>
        <v>5.2876075966662111</v>
      </c>
      <c r="AJ22" s="31">
        <v>74</v>
      </c>
      <c r="AK22" s="32">
        <f t="shared" si="20"/>
        <v>5.3779069767441863</v>
      </c>
      <c r="AL22" s="33">
        <v>40</v>
      </c>
      <c r="AM22" s="32">
        <f t="shared" si="21"/>
        <v>4.489337822671156</v>
      </c>
      <c r="AN22" s="34">
        <v>0</v>
      </c>
      <c r="AO22" s="35">
        <f t="shared" si="22"/>
        <v>114</v>
      </c>
      <c r="AP22" s="36">
        <f t="shared" si="23"/>
        <v>5.0286722540802824</v>
      </c>
      <c r="AQ22" s="31">
        <v>12</v>
      </c>
      <c r="AR22" s="32">
        <f t="shared" si="24"/>
        <v>4.8192771084337354</v>
      </c>
      <c r="AS22" s="33">
        <v>12</v>
      </c>
      <c r="AT22" s="32">
        <f t="shared" si="25"/>
        <v>6.25</v>
      </c>
      <c r="AU22" s="34">
        <v>0</v>
      </c>
      <c r="AV22" s="35">
        <f t="shared" si="26"/>
        <v>24</v>
      </c>
      <c r="AW22" s="36">
        <f t="shared" si="27"/>
        <v>5.4421768707482991</v>
      </c>
      <c r="AX22" s="31">
        <v>1</v>
      </c>
      <c r="AY22" s="32">
        <f t="shared" si="28"/>
        <v>3.3333333333333335</v>
      </c>
      <c r="AZ22" s="33">
        <v>3</v>
      </c>
      <c r="BA22" s="32">
        <f t="shared" si="29"/>
        <v>21.428571428571427</v>
      </c>
      <c r="BB22" s="34">
        <v>0</v>
      </c>
      <c r="BC22" s="35">
        <f t="shared" si="30"/>
        <v>4</v>
      </c>
      <c r="BD22" s="36">
        <f t="shared" si="31"/>
        <v>9.0909090909090917</v>
      </c>
      <c r="BE22" s="7">
        <v>0</v>
      </c>
      <c r="BF22" s="32">
        <f t="shared" si="32"/>
        <v>0</v>
      </c>
      <c r="BG22" s="7">
        <v>0</v>
      </c>
      <c r="BH22" s="32">
        <f t="shared" si="33"/>
        <v>0</v>
      </c>
      <c r="BI22" s="34">
        <v>0</v>
      </c>
      <c r="BJ22" s="35">
        <f t="shared" si="34"/>
        <v>0</v>
      </c>
      <c r="BK22" s="36">
        <f t="shared" si="35"/>
        <v>0</v>
      </c>
      <c r="BL22" s="9"/>
      <c r="BM22" s="9"/>
      <c r="BN22" s="9"/>
      <c r="BO22" s="9"/>
    </row>
    <row r="23" spans="1:67" ht="13" x14ac:dyDescent="0.3">
      <c r="A23" s="27" t="s">
        <v>50</v>
      </c>
      <c r="B23" s="9">
        <v>1455983</v>
      </c>
      <c r="C23" s="28">
        <f t="shared" si="0"/>
        <v>4.9836402227042313</v>
      </c>
      <c r="D23" s="9">
        <v>1550793</v>
      </c>
      <c r="E23" s="28">
        <f t="shared" si="1"/>
        <v>5.186501870633986</v>
      </c>
      <c r="F23" s="29">
        <f t="shared" si="2"/>
        <v>3006776</v>
      </c>
      <c r="G23" s="30">
        <f t="shared" si="3"/>
        <v>5.0862468954793458</v>
      </c>
      <c r="H23" s="31">
        <v>1223</v>
      </c>
      <c r="I23" s="32">
        <f t="shared" si="4"/>
        <v>7.1005573618207158</v>
      </c>
      <c r="J23" s="33">
        <v>609</v>
      </c>
      <c r="K23" s="32">
        <f t="shared" si="5"/>
        <v>4.8774627582892842</v>
      </c>
      <c r="L23" s="34">
        <v>0</v>
      </c>
      <c r="M23" s="35">
        <f t="shared" si="6"/>
        <v>1832</v>
      </c>
      <c r="N23" s="36">
        <f t="shared" si="7"/>
        <v>6.1662739818243013</v>
      </c>
      <c r="O23" s="31">
        <v>1009</v>
      </c>
      <c r="P23" s="32">
        <f t="shared" si="8"/>
        <v>7.3047129515673648</v>
      </c>
      <c r="Q23" s="33">
        <v>506</v>
      </c>
      <c r="R23" s="32">
        <f t="shared" si="9"/>
        <v>5.2956567242281531</v>
      </c>
      <c r="S23" s="34">
        <v>0</v>
      </c>
      <c r="T23" s="35">
        <f t="shared" si="10"/>
        <v>1515</v>
      </c>
      <c r="U23" s="36">
        <f t="shared" si="11"/>
        <v>6.4832249229715853</v>
      </c>
      <c r="V23" s="31">
        <v>695</v>
      </c>
      <c r="W23" s="32">
        <f t="shared" si="12"/>
        <v>7.4707083736429105</v>
      </c>
      <c r="X23" s="33">
        <v>347</v>
      </c>
      <c r="Y23" s="32">
        <f t="shared" si="13"/>
        <v>5.7555150107812239</v>
      </c>
      <c r="Z23" s="34">
        <v>0</v>
      </c>
      <c r="AA23" s="35">
        <f t="shared" si="14"/>
        <v>1042</v>
      </c>
      <c r="AB23" s="36">
        <f t="shared" si="15"/>
        <v>6.7962431515783974</v>
      </c>
      <c r="AC23" s="31">
        <v>351</v>
      </c>
      <c r="AD23" s="32">
        <f t="shared" si="16"/>
        <v>7.7827050997782701</v>
      </c>
      <c r="AE23" s="33">
        <v>171</v>
      </c>
      <c r="AF23" s="32">
        <f t="shared" si="17"/>
        <v>6.0875756496974009</v>
      </c>
      <c r="AG23" s="34">
        <v>0</v>
      </c>
      <c r="AH23" s="35">
        <f t="shared" si="18"/>
        <v>522</v>
      </c>
      <c r="AI23" s="36">
        <f t="shared" si="19"/>
        <v>7.1321218745730288</v>
      </c>
      <c r="AJ23" s="31">
        <v>104</v>
      </c>
      <c r="AK23" s="32">
        <f t="shared" si="20"/>
        <v>7.5581395348837201</v>
      </c>
      <c r="AL23" s="33">
        <v>57</v>
      </c>
      <c r="AM23" s="32">
        <f t="shared" si="21"/>
        <v>6.3973063973063971</v>
      </c>
      <c r="AN23" s="34">
        <v>0</v>
      </c>
      <c r="AO23" s="35">
        <f t="shared" si="22"/>
        <v>161</v>
      </c>
      <c r="AP23" s="36">
        <f t="shared" si="23"/>
        <v>7.101896779885311</v>
      </c>
      <c r="AQ23" s="31">
        <v>20</v>
      </c>
      <c r="AR23" s="32">
        <f t="shared" si="24"/>
        <v>8.0321285140562253</v>
      </c>
      <c r="AS23" s="33">
        <v>12</v>
      </c>
      <c r="AT23" s="32">
        <f t="shared" si="25"/>
        <v>6.25</v>
      </c>
      <c r="AU23" s="34">
        <v>0</v>
      </c>
      <c r="AV23" s="35">
        <f t="shared" si="26"/>
        <v>32</v>
      </c>
      <c r="AW23" s="36">
        <f t="shared" si="27"/>
        <v>7.2562358276643995</v>
      </c>
      <c r="AX23" s="31">
        <v>4</v>
      </c>
      <c r="AY23" s="32">
        <f t="shared" si="28"/>
        <v>13.333333333333334</v>
      </c>
      <c r="AZ23" s="33">
        <v>1</v>
      </c>
      <c r="BA23" s="32">
        <f t="shared" si="29"/>
        <v>7.1428571428571423</v>
      </c>
      <c r="BB23" s="34">
        <v>0</v>
      </c>
      <c r="BC23" s="35">
        <f t="shared" si="30"/>
        <v>5</v>
      </c>
      <c r="BD23" s="36">
        <f t="shared" si="31"/>
        <v>11.363636363636363</v>
      </c>
      <c r="BE23" s="7">
        <v>0</v>
      </c>
      <c r="BF23" s="32">
        <f t="shared" si="32"/>
        <v>0</v>
      </c>
      <c r="BG23" s="7">
        <v>0</v>
      </c>
      <c r="BH23" s="32">
        <f t="shared" si="33"/>
        <v>0</v>
      </c>
      <c r="BI23" s="34">
        <v>0</v>
      </c>
      <c r="BJ23" s="35">
        <f t="shared" si="34"/>
        <v>0</v>
      </c>
      <c r="BK23" s="36">
        <f t="shared" si="35"/>
        <v>0</v>
      </c>
      <c r="BL23" s="9"/>
      <c r="BM23" s="9"/>
      <c r="BN23" s="9"/>
      <c r="BO23" s="9"/>
    </row>
    <row r="24" spans="1:67" ht="13" x14ac:dyDescent="0.3">
      <c r="A24" s="27" t="s">
        <v>51</v>
      </c>
      <c r="B24" s="9">
        <v>1389405</v>
      </c>
      <c r="C24" s="28">
        <f t="shared" si="0"/>
        <v>4.7557523979513299</v>
      </c>
      <c r="D24" s="9">
        <v>1510747</v>
      </c>
      <c r="E24" s="28">
        <f t="shared" si="1"/>
        <v>5.0525712597069257</v>
      </c>
      <c r="F24" s="29">
        <f t="shared" si="2"/>
        <v>2900152</v>
      </c>
      <c r="G24" s="30">
        <f t="shared" si="3"/>
        <v>4.9058822826902357</v>
      </c>
      <c r="H24" s="31">
        <v>1957</v>
      </c>
      <c r="I24" s="32">
        <f t="shared" si="4"/>
        <v>11.362052949372968</v>
      </c>
      <c r="J24" s="33">
        <v>1013</v>
      </c>
      <c r="K24" s="32">
        <f t="shared" si="5"/>
        <v>8.1130866570559022</v>
      </c>
      <c r="L24" s="34">
        <v>0</v>
      </c>
      <c r="M24" s="35">
        <f t="shared" si="6"/>
        <v>2970</v>
      </c>
      <c r="N24" s="36">
        <f t="shared" si="7"/>
        <v>9.9966341299225849</v>
      </c>
      <c r="O24" s="31">
        <v>1617</v>
      </c>
      <c r="P24" s="32">
        <f t="shared" si="8"/>
        <v>11.706363570549483</v>
      </c>
      <c r="Q24" s="33">
        <v>822</v>
      </c>
      <c r="R24" s="32">
        <f t="shared" si="9"/>
        <v>8.6028257456828889</v>
      </c>
      <c r="S24" s="34">
        <v>0</v>
      </c>
      <c r="T24" s="35">
        <f t="shared" si="10"/>
        <v>2439</v>
      </c>
      <c r="U24" s="36">
        <f t="shared" si="11"/>
        <v>10.437350222526531</v>
      </c>
      <c r="V24" s="31">
        <v>1117</v>
      </c>
      <c r="W24" s="32">
        <f t="shared" si="12"/>
        <v>12.00687950123616</v>
      </c>
      <c r="X24" s="33">
        <v>565</v>
      </c>
      <c r="Y24" s="32">
        <f t="shared" si="13"/>
        <v>9.3713717034334056</v>
      </c>
      <c r="Z24" s="34">
        <v>0</v>
      </c>
      <c r="AA24" s="35">
        <f t="shared" si="14"/>
        <v>1682</v>
      </c>
      <c r="AB24" s="36">
        <f t="shared" si="15"/>
        <v>10.970519175580487</v>
      </c>
      <c r="AC24" s="31">
        <v>562</v>
      </c>
      <c r="AD24" s="32">
        <f t="shared" si="16"/>
        <v>12.461197339246119</v>
      </c>
      <c r="AE24" s="33">
        <v>275</v>
      </c>
      <c r="AF24" s="32">
        <f t="shared" si="17"/>
        <v>9.7899608401566383</v>
      </c>
      <c r="AG24" s="34">
        <v>0</v>
      </c>
      <c r="AH24" s="35">
        <f t="shared" si="18"/>
        <v>837</v>
      </c>
      <c r="AI24" s="36">
        <f t="shared" si="19"/>
        <v>11.435988523022271</v>
      </c>
      <c r="AJ24" s="31">
        <v>166</v>
      </c>
      <c r="AK24" s="32">
        <f t="shared" si="20"/>
        <v>12.063953488372094</v>
      </c>
      <c r="AL24" s="33">
        <v>89</v>
      </c>
      <c r="AM24" s="32">
        <f t="shared" si="21"/>
        <v>9.9887766554433224</v>
      </c>
      <c r="AN24" s="34">
        <v>0</v>
      </c>
      <c r="AO24" s="35">
        <f t="shared" si="22"/>
        <v>255</v>
      </c>
      <c r="AP24" s="36">
        <f t="shared" si="23"/>
        <v>11.248345831495369</v>
      </c>
      <c r="AQ24" s="31">
        <v>28</v>
      </c>
      <c r="AR24" s="32">
        <f t="shared" si="24"/>
        <v>11.244979919678714</v>
      </c>
      <c r="AS24" s="33">
        <v>15</v>
      </c>
      <c r="AT24" s="32">
        <f t="shared" si="25"/>
        <v>7.8125</v>
      </c>
      <c r="AU24" s="34">
        <v>0</v>
      </c>
      <c r="AV24" s="35">
        <f t="shared" si="26"/>
        <v>43</v>
      </c>
      <c r="AW24" s="36">
        <f t="shared" si="27"/>
        <v>9.7505668934240362</v>
      </c>
      <c r="AX24" s="31">
        <v>4</v>
      </c>
      <c r="AY24" s="32">
        <f t="shared" si="28"/>
        <v>13.333333333333334</v>
      </c>
      <c r="AZ24" s="33">
        <v>2</v>
      </c>
      <c r="BA24" s="32">
        <f t="shared" si="29"/>
        <v>14.285714285714285</v>
      </c>
      <c r="BB24" s="34">
        <v>0</v>
      </c>
      <c r="BC24" s="35">
        <f t="shared" si="30"/>
        <v>6</v>
      </c>
      <c r="BD24" s="36">
        <f t="shared" si="31"/>
        <v>13.636363636363635</v>
      </c>
      <c r="BE24" s="7">
        <v>0</v>
      </c>
      <c r="BF24" s="32">
        <f t="shared" si="32"/>
        <v>0</v>
      </c>
      <c r="BG24" s="7">
        <v>0</v>
      </c>
      <c r="BH24" s="32">
        <f t="shared" si="33"/>
        <v>0</v>
      </c>
      <c r="BI24" s="34">
        <v>0</v>
      </c>
      <c r="BJ24" s="35">
        <f t="shared" si="34"/>
        <v>0</v>
      </c>
      <c r="BK24" s="36">
        <f t="shared" si="35"/>
        <v>0</v>
      </c>
      <c r="BL24" s="9"/>
      <c r="BM24" s="9"/>
      <c r="BN24" s="9"/>
      <c r="BO24" s="9"/>
    </row>
    <row r="25" spans="1:67" ht="13" x14ac:dyDescent="0.3">
      <c r="A25" s="27" t="s">
        <v>52</v>
      </c>
      <c r="B25" s="9">
        <v>918891</v>
      </c>
      <c r="C25" s="28">
        <f t="shared" si="0"/>
        <v>3.1452442424677445</v>
      </c>
      <c r="D25" s="9">
        <v>1066234</v>
      </c>
      <c r="E25" s="28">
        <f t="shared" si="1"/>
        <v>3.5659334518104977</v>
      </c>
      <c r="F25" s="29">
        <f t="shared" si="2"/>
        <v>1985125</v>
      </c>
      <c r="G25" s="30">
        <f t="shared" si="3"/>
        <v>3.3580272918196887</v>
      </c>
      <c r="H25" s="31">
        <v>2627</v>
      </c>
      <c r="I25" s="32">
        <f t="shared" si="4"/>
        <v>15.2519739897817</v>
      </c>
      <c r="J25" s="33">
        <v>1526</v>
      </c>
      <c r="K25" s="32">
        <f t="shared" si="5"/>
        <v>12.221688290885792</v>
      </c>
      <c r="L25" s="34">
        <v>0</v>
      </c>
      <c r="M25" s="35">
        <f t="shared" si="6"/>
        <v>4153</v>
      </c>
      <c r="N25" s="36">
        <f t="shared" si="7"/>
        <v>13.978458431504546</v>
      </c>
      <c r="O25" s="31">
        <v>2161</v>
      </c>
      <c r="P25" s="32">
        <f t="shared" si="8"/>
        <v>15.644682545428221</v>
      </c>
      <c r="Q25" s="33">
        <v>1210</v>
      </c>
      <c r="R25" s="32">
        <f t="shared" si="9"/>
        <v>12.663526949241236</v>
      </c>
      <c r="S25" s="34">
        <v>0</v>
      </c>
      <c r="T25" s="35">
        <f t="shared" si="10"/>
        <v>3371</v>
      </c>
      <c r="U25" s="36">
        <f t="shared" si="11"/>
        <v>14.425710373159879</v>
      </c>
      <c r="V25" s="31">
        <v>1499</v>
      </c>
      <c r="W25" s="32">
        <f t="shared" si="12"/>
        <v>16.113081801569386</v>
      </c>
      <c r="X25" s="33">
        <v>816</v>
      </c>
      <c r="Y25" s="32">
        <f t="shared" si="13"/>
        <v>13.534582849560458</v>
      </c>
      <c r="Z25" s="34">
        <v>0</v>
      </c>
      <c r="AA25" s="35">
        <f t="shared" si="14"/>
        <v>2315</v>
      </c>
      <c r="AB25" s="36">
        <f t="shared" si="15"/>
        <v>15.099139055570049</v>
      </c>
      <c r="AC25" s="31">
        <v>740</v>
      </c>
      <c r="AD25" s="32">
        <f t="shared" si="16"/>
        <v>16.4079822616408</v>
      </c>
      <c r="AE25" s="33">
        <v>392</v>
      </c>
      <c r="AF25" s="32">
        <f t="shared" si="17"/>
        <v>13.955144179423282</v>
      </c>
      <c r="AG25" s="34">
        <v>0</v>
      </c>
      <c r="AH25" s="35">
        <f t="shared" si="18"/>
        <v>1132</v>
      </c>
      <c r="AI25" s="36">
        <f t="shared" si="19"/>
        <v>15.466593796966798</v>
      </c>
      <c r="AJ25" s="31">
        <v>223</v>
      </c>
      <c r="AK25" s="32">
        <f t="shared" si="20"/>
        <v>16.206395348837212</v>
      </c>
      <c r="AL25" s="33">
        <v>115</v>
      </c>
      <c r="AM25" s="32">
        <f t="shared" si="21"/>
        <v>12.906846240179574</v>
      </c>
      <c r="AN25" s="34">
        <v>0</v>
      </c>
      <c r="AO25" s="35">
        <f t="shared" si="22"/>
        <v>338</v>
      </c>
      <c r="AP25" s="36">
        <f t="shared" si="23"/>
        <v>14.909572121746804</v>
      </c>
      <c r="AQ25" s="31">
        <v>32</v>
      </c>
      <c r="AR25" s="32">
        <f t="shared" si="24"/>
        <v>12.851405622489958</v>
      </c>
      <c r="AS25" s="33">
        <v>19</v>
      </c>
      <c r="AT25" s="32">
        <f t="shared" si="25"/>
        <v>9.8958333333333321</v>
      </c>
      <c r="AU25" s="34">
        <v>0</v>
      </c>
      <c r="AV25" s="35">
        <f t="shared" si="26"/>
        <v>51</v>
      </c>
      <c r="AW25" s="36">
        <f t="shared" si="27"/>
        <v>11.564625850340136</v>
      </c>
      <c r="AX25" s="31">
        <v>1</v>
      </c>
      <c r="AY25" s="32">
        <f t="shared" si="28"/>
        <v>3.3333333333333335</v>
      </c>
      <c r="AZ25" s="33">
        <v>3</v>
      </c>
      <c r="BA25" s="32">
        <f t="shared" si="29"/>
        <v>21.428571428571427</v>
      </c>
      <c r="BB25" s="34">
        <v>0</v>
      </c>
      <c r="BC25" s="35">
        <f t="shared" si="30"/>
        <v>4</v>
      </c>
      <c r="BD25" s="36">
        <f t="shared" si="31"/>
        <v>9.0909090909090917</v>
      </c>
      <c r="BE25" s="7">
        <v>0</v>
      </c>
      <c r="BF25" s="32">
        <f t="shared" si="32"/>
        <v>0</v>
      </c>
      <c r="BG25" s="7">
        <v>2</v>
      </c>
      <c r="BH25" s="32">
        <f t="shared" si="33"/>
        <v>66.666666666666657</v>
      </c>
      <c r="BI25" s="34">
        <v>0</v>
      </c>
      <c r="BJ25" s="35">
        <f t="shared" si="34"/>
        <v>2</v>
      </c>
      <c r="BK25" s="36">
        <f t="shared" si="35"/>
        <v>50</v>
      </c>
      <c r="BL25" s="9"/>
      <c r="BM25" s="9"/>
      <c r="BN25" s="9"/>
      <c r="BO25" s="9"/>
    </row>
    <row r="26" spans="1:67" ht="13" x14ac:dyDescent="0.3">
      <c r="A26" s="27" t="s">
        <v>53</v>
      </c>
      <c r="B26" s="9">
        <v>655504</v>
      </c>
      <c r="C26" s="28">
        <f t="shared" si="0"/>
        <v>2.2437048375863688</v>
      </c>
      <c r="D26" s="9">
        <v>836293</v>
      </c>
      <c r="E26" s="28">
        <f t="shared" si="1"/>
        <v>2.7969143585882246</v>
      </c>
      <c r="F26" s="29">
        <f t="shared" si="2"/>
        <v>1491797</v>
      </c>
      <c r="G26" s="30">
        <f t="shared" si="3"/>
        <v>2.5235161714525467</v>
      </c>
      <c r="H26" s="31">
        <v>3366</v>
      </c>
      <c r="I26" s="32">
        <f t="shared" si="4"/>
        <v>19.542498838829538</v>
      </c>
      <c r="J26" s="33">
        <v>2300</v>
      </c>
      <c r="K26" s="32">
        <f t="shared" si="5"/>
        <v>18.420631106839661</v>
      </c>
      <c r="L26" s="34">
        <v>0</v>
      </c>
      <c r="M26" s="35">
        <f t="shared" si="6"/>
        <v>5666</v>
      </c>
      <c r="N26" s="36">
        <f t="shared" si="7"/>
        <v>19.071019858633456</v>
      </c>
      <c r="O26" s="31">
        <v>2719</v>
      </c>
      <c r="P26" s="32">
        <f t="shared" si="8"/>
        <v>19.684355317454571</v>
      </c>
      <c r="Q26" s="33">
        <v>1741</v>
      </c>
      <c r="R26" s="32">
        <f t="shared" si="9"/>
        <v>18.220826792255362</v>
      </c>
      <c r="S26" s="34">
        <v>0</v>
      </c>
      <c r="T26" s="35">
        <f t="shared" si="10"/>
        <v>4460</v>
      </c>
      <c r="U26" s="36">
        <f t="shared" si="11"/>
        <v>19.085929476206779</v>
      </c>
      <c r="V26" s="31">
        <v>1839</v>
      </c>
      <c r="W26" s="32">
        <f t="shared" si="12"/>
        <v>19.767816833279586</v>
      </c>
      <c r="X26" s="33">
        <v>1104</v>
      </c>
      <c r="Y26" s="32">
        <f t="shared" si="13"/>
        <v>18.311494443522971</v>
      </c>
      <c r="Z26" s="34">
        <v>0</v>
      </c>
      <c r="AA26" s="35">
        <f t="shared" si="14"/>
        <v>2943</v>
      </c>
      <c r="AB26" s="36">
        <f t="shared" si="15"/>
        <v>19.1951474041221</v>
      </c>
      <c r="AC26" s="31">
        <v>897</v>
      </c>
      <c r="AD26" s="32">
        <f t="shared" si="16"/>
        <v>19.889135254988911</v>
      </c>
      <c r="AE26" s="33">
        <v>517</v>
      </c>
      <c r="AF26" s="32">
        <f t="shared" si="17"/>
        <v>18.405126379494483</v>
      </c>
      <c r="AG26" s="34">
        <v>0</v>
      </c>
      <c r="AH26" s="35">
        <f t="shared" si="18"/>
        <v>1414</v>
      </c>
      <c r="AI26" s="36">
        <f t="shared" si="19"/>
        <v>19.319579177483263</v>
      </c>
      <c r="AJ26" s="31">
        <v>269</v>
      </c>
      <c r="AK26" s="32">
        <f t="shared" si="20"/>
        <v>19.549418604651162</v>
      </c>
      <c r="AL26" s="33">
        <v>153</v>
      </c>
      <c r="AM26" s="32">
        <f t="shared" si="21"/>
        <v>17.171717171717169</v>
      </c>
      <c r="AN26" s="34">
        <v>0</v>
      </c>
      <c r="AO26" s="35">
        <f t="shared" si="22"/>
        <v>422</v>
      </c>
      <c r="AP26" s="36">
        <f t="shared" si="23"/>
        <v>18.614909572121746</v>
      </c>
      <c r="AQ26" s="31">
        <v>47</v>
      </c>
      <c r="AR26" s="32">
        <f t="shared" si="24"/>
        <v>18.875502008032129</v>
      </c>
      <c r="AS26" s="33">
        <v>33</v>
      </c>
      <c r="AT26" s="32">
        <f t="shared" si="25"/>
        <v>17.1875</v>
      </c>
      <c r="AU26" s="34">
        <v>0</v>
      </c>
      <c r="AV26" s="35">
        <f t="shared" si="26"/>
        <v>80</v>
      </c>
      <c r="AW26" s="36">
        <f t="shared" si="27"/>
        <v>18.140589569160998</v>
      </c>
      <c r="AX26" s="31">
        <v>7</v>
      </c>
      <c r="AY26" s="32">
        <f t="shared" si="28"/>
        <v>23.333333333333332</v>
      </c>
      <c r="AZ26" s="33">
        <v>0</v>
      </c>
      <c r="BA26" s="32">
        <f t="shared" si="29"/>
        <v>0</v>
      </c>
      <c r="BB26" s="34">
        <v>0</v>
      </c>
      <c r="BC26" s="35">
        <f t="shared" si="30"/>
        <v>7</v>
      </c>
      <c r="BD26" s="36">
        <f t="shared" si="31"/>
        <v>15.909090909090908</v>
      </c>
      <c r="BE26" s="7">
        <v>1</v>
      </c>
      <c r="BF26" s="32">
        <f t="shared" si="32"/>
        <v>100</v>
      </c>
      <c r="BG26" s="7">
        <v>0</v>
      </c>
      <c r="BH26" s="32">
        <f t="shared" si="33"/>
        <v>0</v>
      </c>
      <c r="BI26" s="34">
        <v>0</v>
      </c>
      <c r="BJ26" s="35">
        <f t="shared" si="34"/>
        <v>1</v>
      </c>
      <c r="BK26" s="36">
        <f t="shared" si="35"/>
        <v>25</v>
      </c>
      <c r="BL26" s="9"/>
      <c r="BM26" s="9"/>
      <c r="BN26" s="9"/>
      <c r="BO26" s="9"/>
    </row>
    <row r="27" spans="1:67" ht="13" x14ac:dyDescent="0.3">
      <c r="A27" s="27" t="s">
        <v>54</v>
      </c>
      <c r="B27" s="9">
        <v>362168</v>
      </c>
      <c r="C27" s="28">
        <f t="shared" si="0"/>
        <v>1.2396539054208364</v>
      </c>
      <c r="D27" s="9">
        <v>556269</v>
      </c>
      <c r="E27" s="28">
        <f t="shared" si="1"/>
        <v>1.8603967190177522</v>
      </c>
      <c r="F27" s="29">
        <f t="shared" si="2"/>
        <v>918437</v>
      </c>
      <c r="G27" s="30">
        <f t="shared" si="3"/>
        <v>1.5536233294210691</v>
      </c>
      <c r="H27" s="31">
        <v>3206</v>
      </c>
      <c r="I27" s="32">
        <f t="shared" si="4"/>
        <v>18.613562470970738</v>
      </c>
      <c r="J27" s="33">
        <v>2585</v>
      </c>
      <c r="K27" s="32">
        <f t="shared" si="5"/>
        <v>20.703187570078487</v>
      </c>
      <c r="L27" s="34">
        <v>0</v>
      </c>
      <c r="M27" s="35">
        <f t="shared" si="6"/>
        <v>5791</v>
      </c>
      <c r="N27" s="36">
        <f t="shared" si="7"/>
        <v>19.491753618310334</v>
      </c>
      <c r="O27" s="31">
        <v>2498</v>
      </c>
      <c r="P27" s="32">
        <f t="shared" si="8"/>
        <v>18.084413233910084</v>
      </c>
      <c r="Q27" s="33">
        <v>1939</v>
      </c>
      <c r="R27" s="32">
        <f t="shared" si="9"/>
        <v>20.293040293040292</v>
      </c>
      <c r="S27" s="34">
        <v>0</v>
      </c>
      <c r="T27" s="35">
        <f t="shared" si="10"/>
        <v>4437</v>
      </c>
      <c r="U27" s="36">
        <f t="shared" si="11"/>
        <v>18.987504279356386</v>
      </c>
      <c r="V27" s="31">
        <v>1627</v>
      </c>
      <c r="W27" s="32">
        <f t="shared" si="12"/>
        <v>17.488982048801464</v>
      </c>
      <c r="X27" s="33">
        <v>1131</v>
      </c>
      <c r="Y27" s="32">
        <f t="shared" si="13"/>
        <v>18.759329905456958</v>
      </c>
      <c r="Z27" s="34">
        <v>0</v>
      </c>
      <c r="AA27" s="35">
        <f t="shared" si="14"/>
        <v>2758</v>
      </c>
      <c r="AB27" s="36">
        <f t="shared" si="15"/>
        <v>17.988520740933993</v>
      </c>
      <c r="AC27" s="31">
        <v>745</v>
      </c>
      <c r="AD27" s="32">
        <f t="shared" si="16"/>
        <v>16.518847006651885</v>
      </c>
      <c r="AE27" s="33">
        <v>517</v>
      </c>
      <c r="AF27" s="32">
        <f t="shared" si="17"/>
        <v>18.405126379494483</v>
      </c>
      <c r="AG27" s="34">
        <v>0</v>
      </c>
      <c r="AH27" s="35">
        <f t="shared" si="18"/>
        <v>1262</v>
      </c>
      <c r="AI27" s="36">
        <f t="shared" si="19"/>
        <v>17.242792731247437</v>
      </c>
      <c r="AJ27" s="31">
        <v>235</v>
      </c>
      <c r="AK27" s="32">
        <f t="shared" si="20"/>
        <v>17.078488372093023</v>
      </c>
      <c r="AL27" s="33">
        <v>185</v>
      </c>
      <c r="AM27" s="32">
        <f t="shared" si="21"/>
        <v>20.763187429854096</v>
      </c>
      <c r="AN27" s="34">
        <v>0</v>
      </c>
      <c r="AO27" s="35">
        <f t="shared" si="22"/>
        <v>420</v>
      </c>
      <c r="AP27" s="36">
        <f t="shared" si="23"/>
        <v>18.526687251874723</v>
      </c>
      <c r="AQ27" s="31">
        <v>52</v>
      </c>
      <c r="AR27" s="32">
        <f t="shared" si="24"/>
        <v>20.883534136546185</v>
      </c>
      <c r="AS27" s="33">
        <v>40</v>
      </c>
      <c r="AT27" s="32">
        <f t="shared" si="25"/>
        <v>20.833333333333336</v>
      </c>
      <c r="AU27" s="34">
        <v>0</v>
      </c>
      <c r="AV27" s="35">
        <f t="shared" si="26"/>
        <v>92</v>
      </c>
      <c r="AW27" s="36">
        <f t="shared" si="27"/>
        <v>20.861678004535147</v>
      </c>
      <c r="AX27" s="31">
        <v>7</v>
      </c>
      <c r="AY27" s="32">
        <f t="shared" si="28"/>
        <v>23.333333333333332</v>
      </c>
      <c r="AZ27" s="33">
        <v>1</v>
      </c>
      <c r="BA27" s="32">
        <f t="shared" si="29"/>
        <v>7.1428571428571423</v>
      </c>
      <c r="BB27" s="34">
        <v>0</v>
      </c>
      <c r="BC27" s="35">
        <f t="shared" si="30"/>
        <v>8</v>
      </c>
      <c r="BD27" s="36">
        <f t="shared" si="31"/>
        <v>18.181818181818183</v>
      </c>
      <c r="BE27" s="7">
        <v>0</v>
      </c>
      <c r="BF27" s="32">
        <f t="shared" si="32"/>
        <v>0</v>
      </c>
      <c r="BG27" s="7">
        <v>0</v>
      </c>
      <c r="BH27" s="32">
        <f t="shared" si="33"/>
        <v>0</v>
      </c>
      <c r="BI27" s="34">
        <v>0</v>
      </c>
      <c r="BJ27" s="35">
        <f t="shared" si="34"/>
        <v>0</v>
      </c>
      <c r="BK27" s="36">
        <f t="shared" si="35"/>
        <v>0</v>
      </c>
      <c r="BL27" s="9"/>
      <c r="BM27" s="9"/>
      <c r="BN27" s="9"/>
      <c r="BO27" s="9"/>
    </row>
    <row r="28" spans="1:67" ht="13" x14ac:dyDescent="0.3">
      <c r="A28" s="27" t="s">
        <v>55</v>
      </c>
      <c r="B28" s="9">
        <v>167009</v>
      </c>
      <c r="C28" s="28">
        <f t="shared" si="0"/>
        <v>0.57165006044274613</v>
      </c>
      <c r="D28" s="9">
        <v>361950</v>
      </c>
      <c r="E28" s="28">
        <f t="shared" si="1"/>
        <v>1.2105125262210825</v>
      </c>
      <c r="F28" s="29">
        <f t="shared" si="2"/>
        <v>528959</v>
      </c>
      <c r="G28" s="30">
        <f t="shared" si="3"/>
        <v>0.89478433763800824</v>
      </c>
      <c r="H28" s="31">
        <v>2483</v>
      </c>
      <c r="I28" s="32">
        <f t="shared" si="4"/>
        <v>14.415931258708778</v>
      </c>
      <c r="J28" s="33">
        <v>3211</v>
      </c>
      <c r="K28" s="32">
        <f t="shared" si="5"/>
        <v>25.716802819157458</v>
      </c>
      <c r="L28" s="34">
        <v>0</v>
      </c>
      <c r="M28" s="35">
        <f t="shared" si="6"/>
        <v>5694</v>
      </c>
      <c r="N28" s="36">
        <f t="shared" si="7"/>
        <v>19.165264220801077</v>
      </c>
      <c r="O28" s="31">
        <v>1888</v>
      </c>
      <c r="P28" s="32">
        <f t="shared" si="8"/>
        <v>13.668283501049736</v>
      </c>
      <c r="Q28" s="33">
        <v>2299</v>
      </c>
      <c r="R28" s="32">
        <f t="shared" si="9"/>
        <v>24.060701203558345</v>
      </c>
      <c r="S28" s="34">
        <v>0</v>
      </c>
      <c r="T28" s="35">
        <f t="shared" si="10"/>
        <v>4187</v>
      </c>
      <c r="U28" s="36">
        <f t="shared" si="11"/>
        <v>17.917665183156455</v>
      </c>
      <c r="V28" s="31">
        <v>1193</v>
      </c>
      <c r="W28" s="32">
        <f t="shared" si="12"/>
        <v>12.823820273030206</v>
      </c>
      <c r="X28" s="33">
        <v>1337</v>
      </c>
      <c r="Y28" s="32">
        <f t="shared" si="13"/>
        <v>22.176148615027369</v>
      </c>
      <c r="Z28" s="34">
        <v>0</v>
      </c>
      <c r="AA28" s="35">
        <f t="shared" si="14"/>
        <v>2530</v>
      </c>
      <c r="AB28" s="36">
        <f t="shared" si="15"/>
        <v>16.501434907383249</v>
      </c>
      <c r="AC28" s="31">
        <v>561</v>
      </c>
      <c r="AD28" s="32">
        <f t="shared" si="16"/>
        <v>12.439024390243903</v>
      </c>
      <c r="AE28" s="33">
        <v>563</v>
      </c>
      <c r="AF28" s="32">
        <f t="shared" si="17"/>
        <v>20.042719829120685</v>
      </c>
      <c r="AG28" s="34">
        <v>0</v>
      </c>
      <c r="AH28" s="35">
        <f t="shared" si="18"/>
        <v>1124</v>
      </c>
      <c r="AI28" s="36">
        <f t="shared" si="19"/>
        <v>15.357289247164912</v>
      </c>
      <c r="AJ28" s="31">
        <v>177</v>
      </c>
      <c r="AK28" s="32">
        <f t="shared" si="20"/>
        <v>12.863372093023257</v>
      </c>
      <c r="AL28" s="33">
        <v>165</v>
      </c>
      <c r="AM28" s="32">
        <f t="shared" si="21"/>
        <v>18.518518518518519</v>
      </c>
      <c r="AN28" s="34">
        <v>0</v>
      </c>
      <c r="AO28" s="35">
        <f t="shared" si="22"/>
        <v>342</v>
      </c>
      <c r="AP28" s="36">
        <f t="shared" si="23"/>
        <v>15.086016762240847</v>
      </c>
      <c r="AQ28" s="31">
        <v>38</v>
      </c>
      <c r="AR28" s="32">
        <f t="shared" si="24"/>
        <v>15.261044176706829</v>
      </c>
      <c r="AS28" s="33">
        <v>39</v>
      </c>
      <c r="AT28" s="32">
        <f t="shared" si="25"/>
        <v>20.3125</v>
      </c>
      <c r="AU28" s="34">
        <v>0</v>
      </c>
      <c r="AV28" s="35">
        <f t="shared" si="26"/>
        <v>77</v>
      </c>
      <c r="AW28" s="36">
        <f t="shared" si="27"/>
        <v>17.460317460317459</v>
      </c>
      <c r="AX28" s="31">
        <v>5</v>
      </c>
      <c r="AY28" s="32">
        <f t="shared" si="28"/>
        <v>16.666666666666664</v>
      </c>
      <c r="AZ28" s="33">
        <v>3</v>
      </c>
      <c r="BA28" s="32">
        <f t="shared" si="29"/>
        <v>21.428571428571427</v>
      </c>
      <c r="BB28" s="34">
        <v>0</v>
      </c>
      <c r="BC28" s="35">
        <f t="shared" si="30"/>
        <v>8</v>
      </c>
      <c r="BD28" s="36">
        <f t="shared" si="31"/>
        <v>18.181818181818183</v>
      </c>
      <c r="BE28" s="7">
        <v>0</v>
      </c>
      <c r="BF28" s="32">
        <f t="shared" si="32"/>
        <v>0</v>
      </c>
      <c r="BG28" s="7">
        <v>1</v>
      </c>
      <c r="BH28" s="32">
        <f t="shared" si="33"/>
        <v>33.333333333333329</v>
      </c>
      <c r="BI28" s="34">
        <v>0</v>
      </c>
      <c r="BJ28" s="35">
        <f t="shared" si="34"/>
        <v>1</v>
      </c>
      <c r="BK28" s="36">
        <f t="shared" si="35"/>
        <v>25</v>
      </c>
      <c r="BL28" s="9"/>
      <c r="BM28" s="9"/>
      <c r="BN28" s="9"/>
      <c r="BO28" s="9"/>
    </row>
    <row r="29" spans="1:67"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9"/>
      <c r="BM29" s="9"/>
      <c r="BN29" s="9"/>
      <c r="BO29" s="9"/>
    </row>
    <row r="30" spans="1:67" ht="13" x14ac:dyDescent="0.3">
      <c r="A30" s="46" t="s">
        <v>56</v>
      </c>
      <c r="B30" s="47">
        <f t="shared" ref="B30:AG30" si="36">SUM(B10:B28)</f>
        <v>29215251</v>
      </c>
      <c r="C30" s="48">
        <f t="shared" si="36"/>
        <v>99.999999999999986</v>
      </c>
      <c r="D30" s="29">
        <f t="shared" si="36"/>
        <v>29900558</v>
      </c>
      <c r="E30" s="48">
        <f t="shared" si="36"/>
        <v>100</v>
      </c>
      <c r="F30" s="29">
        <f t="shared" si="36"/>
        <v>59115809</v>
      </c>
      <c r="G30" s="48">
        <f t="shared" si="36"/>
        <v>100</v>
      </c>
      <c r="H30" s="49">
        <f t="shared" si="36"/>
        <v>17224</v>
      </c>
      <c r="I30" s="50">
        <f t="shared" si="36"/>
        <v>99.999999999999986</v>
      </c>
      <c r="J30" s="51">
        <f t="shared" si="36"/>
        <v>12486</v>
      </c>
      <c r="K30" s="52">
        <f t="shared" si="36"/>
        <v>100</v>
      </c>
      <c r="L30" s="53">
        <f t="shared" si="36"/>
        <v>0</v>
      </c>
      <c r="M30" s="51">
        <f t="shared" si="36"/>
        <v>29710</v>
      </c>
      <c r="N30" s="54">
        <f t="shared" si="36"/>
        <v>100</v>
      </c>
      <c r="O30" s="49">
        <f t="shared" si="36"/>
        <v>13813</v>
      </c>
      <c r="P30" s="50">
        <f t="shared" si="36"/>
        <v>100</v>
      </c>
      <c r="Q30" s="51">
        <f t="shared" si="36"/>
        <v>9555</v>
      </c>
      <c r="R30" s="52">
        <f t="shared" si="36"/>
        <v>100</v>
      </c>
      <c r="S30" s="53">
        <f t="shared" si="36"/>
        <v>0</v>
      </c>
      <c r="T30" s="51">
        <f t="shared" si="36"/>
        <v>23368</v>
      </c>
      <c r="U30" s="54">
        <f t="shared" si="36"/>
        <v>100</v>
      </c>
      <c r="V30" s="49">
        <f t="shared" si="36"/>
        <v>9303</v>
      </c>
      <c r="W30" s="50">
        <f t="shared" si="36"/>
        <v>100</v>
      </c>
      <c r="X30" s="51">
        <f t="shared" si="36"/>
        <v>6029</v>
      </c>
      <c r="Y30" s="52">
        <f t="shared" si="36"/>
        <v>100.00000000000001</v>
      </c>
      <c r="Z30" s="53">
        <f t="shared" si="36"/>
        <v>0</v>
      </c>
      <c r="AA30" s="51">
        <f t="shared" si="36"/>
        <v>15332</v>
      </c>
      <c r="AB30" s="54">
        <f t="shared" si="36"/>
        <v>100</v>
      </c>
      <c r="AC30" s="49">
        <f t="shared" si="36"/>
        <v>4510</v>
      </c>
      <c r="AD30" s="50">
        <f t="shared" si="36"/>
        <v>100</v>
      </c>
      <c r="AE30" s="51">
        <f t="shared" si="36"/>
        <v>2809</v>
      </c>
      <c r="AF30" s="52">
        <f t="shared" si="36"/>
        <v>100</v>
      </c>
      <c r="AG30" s="53">
        <f t="shared" si="36"/>
        <v>0</v>
      </c>
      <c r="AH30" s="51">
        <f t="shared" ref="AH30:BK30" si="37">SUM(AH10:AH28)</f>
        <v>7319</v>
      </c>
      <c r="AI30" s="54">
        <f t="shared" si="37"/>
        <v>99.999999999999986</v>
      </c>
      <c r="AJ30" s="49">
        <f t="shared" si="37"/>
        <v>1376</v>
      </c>
      <c r="AK30" s="50">
        <f t="shared" si="37"/>
        <v>100</v>
      </c>
      <c r="AL30" s="51">
        <f t="shared" si="37"/>
        <v>891</v>
      </c>
      <c r="AM30" s="52">
        <f t="shared" si="37"/>
        <v>100</v>
      </c>
      <c r="AN30" s="53">
        <f t="shared" si="37"/>
        <v>0</v>
      </c>
      <c r="AO30" s="51">
        <f t="shared" si="37"/>
        <v>2267</v>
      </c>
      <c r="AP30" s="54">
        <f t="shared" si="37"/>
        <v>100</v>
      </c>
      <c r="AQ30" s="49">
        <f t="shared" si="37"/>
        <v>249</v>
      </c>
      <c r="AR30" s="50">
        <f t="shared" si="37"/>
        <v>100</v>
      </c>
      <c r="AS30" s="51">
        <f t="shared" si="37"/>
        <v>192</v>
      </c>
      <c r="AT30" s="52">
        <f t="shared" si="37"/>
        <v>100</v>
      </c>
      <c r="AU30" s="53">
        <f t="shared" si="37"/>
        <v>0</v>
      </c>
      <c r="AV30" s="51">
        <f t="shared" si="37"/>
        <v>441</v>
      </c>
      <c r="AW30" s="54">
        <f t="shared" si="37"/>
        <v>100</v>
      </c>
      <c r="AX30" s="49">
        <f t="shared" si="37"/>
        <v>30</v>
      </c>
      <c r="AY30" s="50">
        <f t="shared" si="37"/>
        <v>100</v>
      </c>
      <c r="AZ30" s="51">
        <f t="shared" si="37"/>
        <v>14</v>
      </c>
      <c r="BA30" s="52">
        <f t="shared" si="37"/>
        <v>99.999999999999986</v>
      </c>
      <c r="BB30" s="53">
        <f t="shared" si="37"/>
        <v>0</v>
      </c>
      <c r="BC30" s="51">
        <f t="shared" si="37"/>
        <v>44</v>
      </c>
      <c r="BD30" s="54">
        <f t="shared" si="37"/>
        <v>100</v>
      </c>
      <c r="BE30" s="49">
        <f t="shared" si="37"/>
        <v>1</v>
      </c>
      <c r="BF30" s="50">
        <f t="shared" si="37"/>
        <v>100</v>
      </c>
      <c r="BG30" s="51">
        <f t="shared" si="37"/>
        <v>3</v>
      </c>
      <c r="BH30" s="52">
        <f t="shared" si="37"/>
        <v>99.999999999999986</v>
      </c>
      <c r="BI30" s="53">
        <f t="shared" si="37"/>
        <v>0</v>
      </c>
      <c r="BJ30" s="51">
        <f t="shared" si="37"/>
        <v>4</v>
      </c>
      <c r="BK30" s="54">
        <f t="shared" si="37"/>
        <v>100</v>
      </c>
      <c r="BL30" s="9"/>
      <c r="BM30" s="9"/>
      <c r="BN30" s="9"/>
      <c r="BO30" s="9"/>
    </row>
    <row r="31" spans="1:67"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9"/>
      <c r="BM31" s="9"/>
      <c r="BN31" s="9"/>
      <c r="BO31" s="9"/>
    </row>
    <row r="32" spans="1:67"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9"/>
      <c r="BM32" s="9"/>
      <c r="BN32" s="9"/>
      <c r="BO32" s="9"/>
    </row>
    <row r="33" spans="1:1024" ht="13" x14ac:dyDescent="0.3">
      <c r="A33" s="21" t="s">
        <v>57</v>
      </c>
      <c r="B33" s="63">
        <f>B30+B32</f>
        <v>29215251</v>
      </c>
      <c r="C33" s="63"/>
      <c r="D33" s="63">
        <f>D30+D32</f>
        <v>29900558</v>
      </c>
      <c r="E33" s="63"/>
      <c r="F33" s="64">
        <f>F30+F32</f>
        <v>59115809</v>
      </c>
      <c r="G33" s="63"/>
      <c r="H33" s="65">
        <f>H30+H32</f>
        <v>17224</v>
      </c>
      <c r="I33" s="66"/>
      <c r="J33" s="66">
        <f>J30+J32</f>
        <v>12486</v>
      </c>
      <c r="K33" s="66"/>
      <c r="L33" s="67">
        <f>L30+L32</f>
        <v>0</v>
      </c>
      <c r="M33" s="67">
        <f>M30+M32</f>
        <v>29710</v>
      </c>
      <c r="N33" s="68"/>
      <c r="O33" s="65">
        <f>O30+O32</f>
        <v>13813</v>
      </c>
      <c r="P33" s="66"/>
      <c r="Q33" s="66">
        <f>Q30+Q32</f>
        <v>9555</v>
      </c>
      <c r="R33" s="66"/>
      <c r="S33" s="67">
        <f>S30+S32</f>
        <v>0</v>
      </c>
      <c r="T33" s="67">
        <f>T30+T32</f>
        <v>23368</v>
      </c>
      <c r="U33" s="68"/>
      <c r="V33" s="65">
        <f>V30+V32</f>
        <v>9303</v>
      </c>
      <c r="W33" s="66"/>
      <c r="X33" s="66">
        <f>X30+X32</f>
        <v>6029</v>
      </c>
      <c r="Y33" s="66"/>
      <c r="Z33" s="67">
        <f>Z30+Z32</f>
        <v>0</v>
      </c>
      <c r="AA33" s="67">
        <f>AA30+AA32</f>
        <v>15332</v>
      </c>
      <c r="AB33" s="68"/>
      <c r="AC33" s="65">
        <f>AC30+AC32</f>
        <v>4510</v>
      </c>
      <c r="AD33" s="66"/>
      <c r="AE33" s="66">
        <f>AE30+AE32</f>
        <v>2809</v>
      </c>
      <c r="AF33" s="66"/>
      <c r="AG33" s="67">
        <f>AG30+AG32</f>
        <v>0</v>
      </c>
      <c r="AH33" s="67">
        <f>AH30+AH32</f>
        <v>7319</v>
      </c>
      <c r="AI33" s="68"/>
      <c r="AJ33" s="65">
        <f>AJ30+AJ32</f>
        <v>1376</v>
      </c>
      <c r="AK33" s="66"/>
      <c r="AL33" s="66">
        <f>AL30+AL32</f>
        <v>891</v>
      </c>
      <c r="AM33" s="66"/>
      <c r="AN33" s="67">
        <f>AN30+AN32</f>
        <v>0</v>
      </c>
      <c r="AO33" s="67">
        <f>AO30+AO32</f>
        <v>2267</v>
      </c>
      <c r="AP33" s="68"/>
      <c r="AQ33" s="65">
        <f>AQ30+AQ32</f>
        <v>249</v>
      </c>
      <c r="AR33" s="66"/>
      <c r="AS33" s="66">
        <f>AS30+AS32</f>
        <v>192</v>
      </c>
      <c r="AT33" s="66"/>
      <c r="AU33" s="67">
        <f>AU30+AU32</f>
        <v>0</v>
      </c>
      <c r="AV33" s="67">
        <f>AV30+AV32</f>
        <v>441</v>
      </c>
      <c r="AW33" s="68"/>
      <c r="AX33" s="65">
        <f>AX30+AX32</f>
        <v>30</v>
      </c>
      <c r="AY33" s="66"/>
      <c r="AZ33" s="66">
        <f>AZ30+AZ32</f>
        <v>14</v>
      </c>
      <c r="BA33" s="66"/>
      <c r="BB33" s="67">
        <f>BB30+BB32</f>
        <v>0</v>
      </c>
      <c r="BC33" s="67">
        <f>BC30+BC32</f>
        <v>44</v>
      </c>
      <c r="BD33" s="68"/>
      <c r="BE33" s="65">
        <f>BE30+BE32</f>
        <v>1</v>
      </c>
      <c r="BF33" s="66"/>
      <c r="BG33" s="66">
        <f>BG30+BG32</f>
        <v>3</v>
      </c>
      <c r="BH33" s="66"/>
      <c r="BI33" s="67">
        <f>BI30+BI32</f>
        <v>0</v>
      </c>
      <c r="BJ33" s="67">
        <f>BJ30+BJ32</f>
        <v>4</v>
      </c>
      <c r="BK33" s="68"/>
      <c r="BL33" s="9"/>
      <c r="BM33" s="9"/>
      <c r="BN33" s="9"/>
      <c r="BO33" s="9"/>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row>
    <row r="35" spans="1:1024" ht="13" x14ac:dyDescent="0.3">
      <c r="A35" s="9"/>
      <c r="B35" s="9"/>
      <c r="C35" s="9"/>
      <c r="D35" s="9"/>
      <c r="E35" s="9"/>
      <c r="F35" s="9"/>
      <c r="G35" s="9"/>
      <c r="H35" s="9"/>
      <c r="I35" s="9"/>
      <c r="J35" s="9"/>
      <c r="K35" s="9"/>
      <c r="L35" s="9"/>
      <c r="M35" s="9"/>
      <c r="N35" s="9"/>
      <c r="O35" s="9"/>
      <c r="P35" s="9"/>
      <c r="Q35" s="9"/>
      <c r="R35" s="9"/>
      <c r="S35" s="9"/>
      <c r="T35" s="6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row>
    <row r="36" spans="1:1024" s="9" customFormat="1" ht="15.5" x14ac:dyDescent="0.35">
      <c r="A36" s="4" t="s">
        <v>3</v>
      </c>
      <c r="B36" s="70"/>
      <c r="C36" s="70"/>
      <c r="D36" s="70"/>
      <c r="E36" s="70"/>
      <c r="F36" s="70"/>
      <c r="AE36" s="33"/>
      <c r="AF36" s="33"/>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66</v>
      </c>
    </row>
  </sheetData>
  <mergeCells count="10">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8"/>
  <sheetViews>
    <sheetView tabSelected="1" zoomScale="50" zoomScaleNormal="50" workbookViewId="0">
      <pane xSplit="1" ySplit="7" topLeftCell="B8" activePane="bottomRight" state="frozen"/>
      <selection pane="topRight" activeCell="B1" sqref="B1"/>
      <selection pane="bottomLeft" activeCell="A8" sqref="A8"/>
      <selection pane="bottomRight" activeCell="C32" sqref="C32"/>
    </sheetView>
  </sheetViews>
  <sheetFormatPr baseColWidth="10" defaultColWidth="8.7265625" defaultRowHeight="13" x14ac:dyDescent="0.3"/>
  <cols>
    <col min="1" max="1" width="10.81640625" style="76" customWidth="1"/>
    <col min="2" max="2" width="24.54296875" style="76" customWidth="1"/>
    <col min="3" max="3" width="10.81640625" style="9" customWidth="1"/>
    <col min="4" max="9" width="13.08984375" style="9" customWidth="1"/>
    <col min="10" max="13" width="13.08984375" style="197" customWidth="1"/>
    <col min="14" max="14" width="13.08984375" style="9" customWidth="1"/>
    <col min="15" max="971" width="10.81640625" style="9" customWidth="1"/>
    <col min="972" max="1025" width="10.81640625" customWidth="1"/>
  </cols>
  <sheetData>
    <row r="1" spans="1:1024" ht="15.5" x14ac:dyDescent="0.35">
      <c r="A1" s="77" t="s">
        <v>67</v>
      </c>
      <c r="B1" s="77"/>
    </row>
    <row r="2" spans="1:1024" s="11" customFormat="1" ht="18.5" x14ac:dyDescent="0.45">
      <c r="A2" s="78" t="s">
        <v>20</v>
      </c>
      <c r="B2" s="11" t="s">
        <v>68</v>
      </c>
      <c r="J2" s="198"/>
      <c r="K2" s="198"/>
      <c r="L2" s="198"/>
      <c r="M2" s="198"/>
    </row>
    <row r="3" spans="1:1024" s="1" customFormat="1" ht="15.5" x14ac:dyDescent="0.35">
      <c r="A3" s="77" t="s">
        <v>22</v>
      </c>
      <c r="B3" s="77"/>
      <c r="J3" s="199"/>
      <c r="K3" s="199"/>
      <c r="L3" s="199"/>
      <c r="M3" s="199"/>
    </row>
    <row r="4" spans="1:1024" s="1" customFormat="1" ht="15.5" x14ac:dyDescent="0.35">
      <c r="A4" s="77" t="s">
        <v>69</v>
      </c>
      <c r="B4" s="77"/>
      <c r="J4" s="199"/>
      <c r="K4" s="199"/>
      <c r="L4" s="199"/>
      <c r="M4" s="199"/>
    </row>
    <row r="5" spans="1:1024" x14ac:dyDescent="0.3">
      <c r="A5" s="79"/>
      <c r="B5" s="79"/>
    </row>
    <row r="6" spans="1:1024" x14ac:dyDescent="0.3">
      <c r="A6" s="79"/>
    </row>
    <row r="7" spans="1:1024" x14ac:dyDescent="0.3">
      <c r="A7" s="80"/>
      <c r="B7" s="218" t="s">
        <v>26</v>
      </c>
      <c r="C7" s="219" t="s">
        <v>70</v>
      </c>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c r="AY7" s="219"/>
      <c r="AZ7" s="219"/>
      <c r="BA7" s="219"/>
      <c r="BB7" s="219"/>
      <c r="BC7" s="219"/>
      <c r="BD7" s="219"/>
      <c r="BE7" s="219"/>
      <c r="BF7" s="219"/>
      <c r="BG7" s="219"/>
      <c r="BH7" s="219"/>
      <c r="BI7" s="219"/>
      <c r="BJ7" s="219"/>
      <c r="BK7" s="219"/>
      <c r="BL7" s="219"/>
      <c r="BM7" s="219"/>
      <c r="BN7" s="219"/>
      <c r="BO7" s="219"/>
      <c r="BP7" s="219"/>
      <c r="BQ7" s="219"/>
      <c r="BR7" s="219"/>
      <c r="BS7" s="219"/>
      <c r="BT7" s="219"/>
      <c r="BU7" s="219"/>
    </row>
    <row r="8" spans="1:1024" s="193" customFormat="1" ht="26" x14ac:dyDescent="0.3">
      <c r="A8" s="188" t="s">
        <v>25</v>
      </c>
      <c r="B8" s="218"/>
      <c r="C8" s="189" t="s">
        <v>71</v>
      </c>
      <c r="D8" s="190" t="s">
        <v>72</v>
      </c>
      <c r="E8" s="191">
        <v>43959</v>
      </c>
      <c r="F8" s="191">
        <v>43958</v>
      </c>
      <c r="G8" s="191">
        <v>43957</v>
      </c>
      <c r="H8" s="191">
        <v>43956</v>
      </c>
      <c r="I8" s="191">
        <v>43955</v>
      </c>
      <c r="J8" s="200">
        <v>43954</v>
      </c>
      <c r="K8" s="200">
        <v>43953</v>
      </c>
      <c r="L8" s="200">
        <v>43952</v>
      </c>
      <c r="M8" s="200">
        <v>43951</v>
      </c>
      <c r="N8" s="192">
        <v>43950</v>
      </c>
      <c r="O8" s="192">
        <v>43949</v>
      </c>
      <c r="P8" s="192">
        <v>43948</v>
      </c>
      <c r="Q8" s="192">
        <v>43947</v>
      </c>
      <c r="R8" s="192">
        <v>43946</v>
      </c>
      <c r="S8" s="192">
        <v>43945</v>
      </c>
      <c r="T8" s="192">
        <v>43944</v>
      </c>
      <c r="U8" s="192">
        <v>43943</v>
      </c>
      <c r="V8" s="192">
        <v>43942</v>
      </c>
      <c r="W8" s="192">
        <v>43941</v>
      </c>
      <c r="X8" s="192">
        <v>43940</v>
      </c>
      <c r="Y8" s="192">
        <v>43939</v>
      </c>
      <c r="Z8" s="192">
        <v>43938</v>
      </c>
      <c r="AA8" s="192">
        <v>43937</v>
      </c>
      <c r="AB8" s="192">
        <v>43936</v>
      </c>
      <c r="AC8" s="192">
        <v>43935</v>
      </c>
      <c r="AD8" s="192">
        <v>43934</v>
      </c>
      <c r="AE8" s="192">
        <v>43933</v>
      </c>
      <c r="AF8" s="192">
        <v>43932</v>
      </c>
      <c r="AG8" s="192">
        <v>43931</v>
      </c>
      <c r="AH8" s="192">
        <v>43930</v>
      </c>
      <c r="AI8" s="192">
        <v>43929</v>
      </c>
      <c r="AJ8" s="192">
        <v>43928</v>
      </c>
      <c r="AK8" s="192">
        <v>43927</v>
      </c>
      <c r="AL8" s="192">
        <v>43926</v>
      </c>
      <c r="AM8" s="192">
        <v>43925</v>
      </c>
      <c r="AN8" s="192">
        <v>43924</v>
      </c>
      <c r="AO8" s="192">
        <v>43923</v>
      </c>
      <c r="AP8" s="192">
        <v>43922</v>
      </c>
      <c r="AQ8" s="192">
        <v>43921</v>
      </c>
      <c r="AR8" s="192">
        <v>43920</v>
      </c>
      <c r="AS8" s="192">
        <v>43919</v>
      </c>
      <c r="AT8" s="192">
        <v>43918</v>
      </c>
      <c r="AU8" s="192">
        <v>43917</v>
      </c>
      <c r="AV8" s="192">
        <v>43916</v>
      </c>
      <c r="AW8" s="192">
        <v>43915</v>
      </c>
      <c r="AX8" s="192">
        <v>43914</v>
      </c>
      <c r="AY8" s="192">
        <v>43913</v>
      </c>
      <c r="AZ8" s="192">
        <v>43912</v>
      </c>
      <c r="BA8" s="192">
        <v>43911</v>
      </c>
      <c r="BB8" s="192">
        <v>43910</v>
      </c>
      <c r="BC8" s="192">
        <v>43909</v>
      </c>
      <c r="BD8" s="192">
        <v>43908</v>
      </c>
      <c r="BE8" s="192">
        <v>43907</v>
      </c>
      <c r="BF8" s="192">
        <v>43906</v>
      </c>
      <c r="BG8" s="192">
        <v>43905</v>
      </c>
      <c r="BH8" s="192">
        <v>43904</v>
      </c>
      <c r="BI8" s="192">
        <v>43903</v>
      </c>
      <c r="BJ8" s="192">
        <v>43902</v>
      </c>
      <c r="BK8" s="192">
        <v>43901</v>
      </c>
      <c r="BL8" s="192">
        <v>43900</v>
      </c>
      <c r="BM8" s="192">
        <v>43899</v>
      </c>
      <c r="BN8" s="192">
        <v>43898</v>
      </c>
      <c r="BO8" s="192">
        <v>43897</v>
      </c>
      <c r="BP8" s="192">
        <v>43896</v>
      </c>
      <c r="BQ8" s="192">
        <v>43895</v>
      </c>
      <c r="BR8" s="192">
        <v>43894</v>
      </c>
      <c r="BS8" s="192">
        <v>43893</v>
      </c>
      <c r="BT8" s="192">
        <v>43892</v>
      </c>
      <c r="BU8" s="192">
        <v>43891</v>
      </c>
      <c r="AKJ8" s="194"/>
      <c r="AKK8" s="194"/>
      <c r="AKL8" s="194"/>
      <c r="AKM8" s="194"/>
      <c r="AKN8" s="194"/>
      <c r="AKO8" s="194"/>
      <c r="AKP8" s="194"/>
      <c r="AKQ8" s="194"/>
      <c r="AKR8" s="194"/>
      <c r="AKS8" s="194"/>
      <c r="AKT8" s="194"/>
      <c r="AKU8" s="194"/>
      <c r="AKV8" s="194"/>
      <c r="AKW8" s="194"/>
      <c r="AKX8" s="194"/>
      <c r="AKY8" s="194"/>
      <c r="AKZ8" s="194"/>
      <c r="ALA8" s="194"/>
      <c r="ALB8" s="194"/>
      <c r="ALC8" s="194"/>
      <c r="ALD8" s="194"/>
      <c r="ALE8" s="194"/>
      <c r="ALF8" s="194"/>
      <c r="ALG8" s="194"/>
      <c r="ALH8" s="194"/>
      <c r="ALI8" s="194"/>
      <c r="ALJ8" s="194"/>
      <c r="ALK8" s="194"/>
      <c r="ALL8" s="194"/>
      <c r="ALM8" s="194"/>
      <c r="ALN8" s="194"/>
      <c r="ALO8" s="194"/>
      <c r="ALP8" s="194"/>
      <c r="ALQ8" s="194"/>
      <c r="ALR8" s="194"/>
      <c r="ALS8" s="194"/>
      <c r="ALT8" s="194"/>
      <c r="ALU8" s="194"/>
      <c r="ALV8" s="194"/>
      <c r="ALW8" s="194"/>
      <c r="ALX8" s="194"/>
      <c r="ALY8" s="194"/>
      <c r="ALZ8" s="194"/>
      <c r="AMA8" s="194"/>
      <c r="AMB8" s="194"/>
      <c r="AMC8" s="194"/>
      <c r="AMD8" s="194"/>
      <c r="AME8" s="194"/>
      <c r="AMF8" s="194"/>
      <c r="AMG8" s="194"/>
      <c r="AMH8" s="194"/>
      <c r="AMI8" s="194"/>
      <c r="AMJ8" s="194"/>
    </row>
    <row r="9" spans="1:1024" x14ac:dyDescent="0.3">
      <c r="A9" s="81"/>
      <c r="B9" s="218"/>
      <c r="C9" s="82"/>
      <c r="D9" s="83" t="s">
        <v>35</v>
      </c>
      <c r="E9" s="83" t="s">
        <v>35</v>
      </c>
      <c r="F9" s="83" t="s">
        <v>35</v>
      </c>
      <c r="G9" s="83" t="s">
        <v>35</v>
      </c>
      <c r="H9" s="83" t="s">
        <v>35</v>
      </c>
      <c r="I9" s="83" t="s">
        <v>35</v>
      </c>
      <c r="J9" s="201" t="s">
        <v>35</v>
      </c>
      <c r="K9" s="201" t="s">
        <v>35</v>
      </c>
      <c r="L9" s="201" t="s">
        <v>35</v>
      </c>
      <c r="M9" s="201" t="s">
        <v>35</v>
      </c>
      <c r="N9" s="84" t="s">
        <v>35</v>
      </c>
      <c r="O9" s="84" t="s">
        <v>35</v>
      </c>
      <c r="P9" s="84" t="s">
        <v>35</v>
      </c>
      <c r="Q9" s="84" t="s">
        <v>35</v>
      </c>
      <c r="R9" s="84" t="s">
        <v>35</v>
      </c>
      <c r="S9" s="84" t="s">
        <v>35</v>
      </c>
      <c r="T9" s="84" t="s">
        <v>35</v>
      </c>
      <c r="U9" s="84" t="s">
        <v>35</v>
      </c>
      <c r="V9" s="84" t="s">
        <v>35</v>
      </c>
      <c r="W9" s="84" t="s">
        <v>35</v>
      </c>
      <c r="X9" s="84" t="s">
        <v>35</v>
      </c>
      <c r="Y9" s="84" t="s">
        <v>35</v>
      </c>
      <c r="Z9" s="84" t="s">
        <v>35</v>
      </c>
      <c r="AA9" s="84" t="s">
        <v>35</v>
      </c>
      <c r="AB9" s="84" t="s">
        <v>35</v>
      </c>
      <c r="AC9" s="84" t="s">
        <v>35</v>
      </c>
      <c r="AD9" s="84" t="s">
        <v>35</v>
      </c>
      <c r="AE9" s="84" t="s">
        <v>35</v>
      </c>
      <c r="AF9" s="84" t="s">
        <v>35</v>
      </c>
      <c r="AG9" s="84" t="s">
        <v>35</v>
      </c>
      <c r="AH9" s="84" t="s">
        <v>35</v>
      </c>
      <c r="AI9" s="84" t="s">
        <v>35</v>
      </c>
      <c r="AJ9" s="84" t="s">
        <v>35</v>
      </c>
      <c r="AK9" s="84" t="s">
        <v>35</v>
      </c>
      <c r="AL9" s="84" t="s">
        <v>35</v>
      </c>
      <c r="AM9" s="84" t="s">
        <v>35</v>
      </c>
      <c r="AN9" s="84" t="s">
        <v>35</v>
      </c>
      <c r="AO9" s="84" t="s">
        <v>35</v>
      </c>
      <c r="AP9" s="84" t="s">
        <v>35</v>
      </c>
      <c r="AQ9" s="84" t="s">
        <v>35</v>
      </c>
      <c r="AR9" s="84" t="s">
        <v>35</v>
      </c>
      <c r="AS9" s="84" t="s">
        <v>35</v>
      </c>
      <c r="AT9" s="84" t="s">
        <v>35</v>
      </c>
      <c r="AU9" s="84" t="s">
        <v>35</v>
      </c>
      <c r="AV9" s="84" t="s">
        <v>35</v>
      </c>
      <c r="AW9" s="84" t="s">
        <v>35</v>
      </c>
      <c r="AX9" s="84" t="s">
        <v>35</v>
      </c>
      <c r="AY9" s="84" t="s">
        <v>35</v>
      </c>
      <c r="AZ9" s="84" t="s">
        <v>35</v>
      </c>
      <c r="BA9" s="84" t="s">
        <v>35</v>
      </c>
      <c r="BB9" s="84" t="s">
        <v>35</v>
      </c>
      <c r="BC9" s="84" t="s">
        <v>35</v>
      </c>
      <c r="BD9" s="84" t="s">
        <v>35</v>
      </c>
      <c r="BE9" s="84" t="s">
        <v>35</v>
      </c>
      <c r="BF9" s="84" t="s">
        <v>35</v>
      </c>
      <c r="BG9" s="84" t="s">
        <v>35</v>
      </c>
      <c r="BH9" s="84" t="s">
        <v>35</v>
      </c>
      <c r="BI9" s="84" t="s">
        <v>35</v>
      </c>
      <c r="BJ9" s="84" t="s">
        <v>35</v>
      </c>
      <c r="BK9" s="84" t="s">
        <v>35</v>
      </c>
      <c r="BL9" s="84" t="s">
        <v>35</v>
      </c>
      <c r="BM9" s="84" t="s">
        <v>35</v>
      </c>
      <c r="BN9" s="84" t="s">
        <v>35</v>
      </c>
      <c r="BO9" s="84" t="s">
        <v>35</v>
      </c>
      <c r="BP9" s="84" t="s">
        <v>35</v>
      </c>
      <c r="BQ9" s="84" t="s">
        <v>35</v>
      </c>
      <c r="BR9" s="84" t="s">
        <v>35</v>
      </c>
      <c r="BS9" s="84" t="s">
        <v>35</v>
      </c>
      <c r="BT9" s="84" t="s">
        <v>35</v>
      </c>
      <c r="BU9" s="84" t="s">
        <v>35</v>
      </c>
    </row>
    <row r="10" spans="1:1024" x14ac:dyDescent="0.3">
      <c r="A10" s="85" t="s">
        <v>73</v>
      </c>
      <c r="B10" s="9">
        <v>13241287</v>
      </c>
      <c r="C10" s="86">
        <f t="shared" ref="C10:C16" si="0">SUM(D10:BU10)</f>
        <v>12</v>
      </c>
      <c r="D10" s="87">
        <v>0</v>
      </c>
      <c r="E10" s="88">
        <v>0</v>
      </c>
      <c r="F10" s="88">
        <v>0</v>
      </c>
      <c r="G10" s="88">
        <v>0</v>
      </c>
      <c r="H10" s="88">
        <v>0</v>
      </c>
      <c r="I10" s="88">
        <v>0</v>
      </c>
      <c r="J10" s="202">
        <v>1</v>
      </c>
      <c r="K10" s="202">
        <v>0</v>
      </c>
      <c r="L10" s="202">
        <v>0</v>
      </c>
      <c r="M10" s="202">
        <v>0</v>
      </c>
      <c r="N10" s="89">
        <v>0</v>
      </c>
      <c r="O10" s="89">
        <v>0</v>
      </c>
      <c r="P10" s="89">
        <v>0</v>
      </c>
      <c r="Q10" s="89">
        <v>0</v>
      </c>
      <c r="R10" s="89">
        <v>0</v>
      </c>
      <c r="S10" s="89">
        <v>0</v>
      </c>
      <c r="T10" s="89">
        <v>0</v>
      </c>
      <c r="U10" s="89">
        <v>0</v>
      </c>
      <c r="V10" s="89">
        <v>0</v>
      </c>
      <c r="W10" s="89">
        <v>1</v>
      </c>
      <c r="X10" s="89">
        <v>0</v>
      </c>
      <c r="Y10" s="89">
        <v>0</v>
      </c>
      <c r="Z10" s="89">
        <v>0</v>
      </c>
      <c r="AA10" s="89">
        <v>0</v>
      </c>
      <c r="AB10" s="89">
        <v>0</v>
      </c>
      <c r="AC10" s="89">
        <v>0</v>
      </c>
      <c r="AD10" s="89">
        <v>0</v>
      </c>
      <c r="AE10" s="89">
        <v>0</v>
      </c>
      <c r="AF10" s="89">
        <v>1</v>
      </c>
      <c r="AG10" s="89">
        <v>0</v>
      </c>
      <c r="AH10" s="89">
        <v>1</v>
      </c>
      <c r="AI10" s="89">
        <v>1</v>
      </c>
      <c r="AJ10" s="89">
        <v>0</v>
      </c>
      <c r="AK10" s="89">
        <v>0</v>
      </c>
      <c r="AL10" s="89">
        <v>0</v>
      </c>
      <c r="AM10" s="89">
        <v>1</v>
      </c>
      <c r="AN10" s="89">
        <v>0</v>
      </c>
      <c r="AO10" s="89">
        <v>1</v>
      </c>
      <c r="AP10" s="89">
        <v>0</v>
      </c>
      <c r="AQ10" s="89">
        <v>1</v>
      </c>
      <c r="AR10" s="89">
        <v>0</v>
      </c>
      <c r="AS10" s="89">
        <v>1</v>
      </c>
      <c r="AT10" s="89">
        <v>0</v>
      </c>
      <c r="AU10" s="89">
        <v>0</v>
      </c>
      <c r="AV10" s="89">
        <v>1</v>
      </c>
      <c r="AW10" s="89">
        <v>0</v>
      </c>
      <c r="AX10" s="89">
        <v>1</v>
      </c>
      <c r="AY10" s="89">
        <v>0</v>
      </c>
      <c r="AZ10" s="89">
        <v>0</v>
      </c>
      <c r="BA10" s="89">
        <v>0</v>
      </c>
      <c r="BB10" s="89">
        <v>0</v>
      </c>
      <c r="BC10" s="89">
        <v>0</v>
      </c>
      <c r="BD10" s="89">
        <v>1</v>
      </c>
      <c r="BE10" s="89">
        <v>0</v>
      </c>
      <c r="BF10" s="89">
        <v>0</v>
      </c>
      <c r="BG10" s="89">
        <v>0</v>
      </c>
      <c r="BH10" s="89">
        <v>0</v>
      </c>
      <c r="BI10" s="89">
        <v>0</v>
      </c>
      <c r="BJ10" s="89">
        <v>0</v>
      </c>
      <c r="BK10" s="89">
        <v>0</v>
      </c>
      <c r="BL10" s="89">
        <v>0</v>
      </c>
      <c r="BM10" s="89">
        <v>0</v>
      </c>
      <c r="BN10" s="89">
        <v>0</v>
      </c>
      <c r="BO10" s="89">
        <v>0</v>
      </c>
      <c r="BP10" s="89">
        <v>0</v>
      </c>
      <c r="BQ10" s="89">
        <v>0</v>
      </c>
      <c r="BR10" s="89">
        <v>0</v>
      </c>
      <c r="BS10" s="89">
        <v>0</v>
      </c>
      <c r="BT10" s="89">
        <v>0</v>
      </c>
      <c r="BU10" s="89">
        <v>0</v>
      </c>
    </row>
    <row r="11" spans="1:1024" x14ac:dyDescent="0.3">
      <c r="A11" s="85" t="s">
        <v>74</v>
      </c>
      <c r="B11" s="9">
        <v>14833658</v>
      </c>
      <c r="C11" s="86">
        <f t="shared" si="0"/>
        <v>163</v>
      </c>
      <c r="D11" s="87">
        <v>0</v>
      </c>
      <c r="E11" s="88">
        <v>0</v>
      </c>
      <c r="F11" s="88">
        <v>0</v>
      </c>
      <c r="G11" s="88">
        <v>2</v>
      </c>
      <c r="H11" s="88">
        <v>0</v>
      </c>
      <c r="I11" s="88">
        <v>3</v>
      </c>
      <c r="J11" s="202">
        <v>1</v>
      </c>
      <c r="K11" s="202">
        <v>2</v>
      </c>
      <c r="L11" s="202">
        <v>2</v>
      </c>
      <c r="M11" s="202">
        <v>2</v>
      </c>
      <c r="N11" s="89">
        <v>1</v>
      </c>
      <c r="O11" s="89">
        <v>0</v>
      </c>
      <c r="P11" s="89">
        <v>2</v>
      </c>
      <c r="Q11" s="89">
        <v>3</v>
      </c>
      <c r="R11" s="89">
        <v>4</v>
      </c>
      <c r="S11" s="89">
        <v>3</v>
      </c>
      <c r="T11" s="89">
        <v>2</v>
      </c>
      <c r="U11" s="89">
        <v>4</v>
      </c>
      <c r="V11" s="89">
        <v>4</v>
      </c>
      <c r="W11" s="89">
        <v>5</v>
      </c>
      <c r="X11" s="89">
        <v>3</v>
      </c>
      <c r="Y11" s="89">
        <v>5</v>
      </c>
      <c r="Z11" s="89">
        <v>2</v>
      </c>
      <c r="AA11" s="89">
        <v>2</v>
      </c>
      <c r="AB11" s="89">
        <v>2</v>
      </c>
      <c r="AC11" s="89">
        <v>3</v>
      </c>
      <c r="AD11" s="89">
        <v>2</v>
      </c>
      <c r="AE11" s="89">
        <v>9</v>
      </c>
      <c r="AF11" s="89">
        <v>9</v>
      </c>
      <c r="AG11" s="89">
        <v>3</v>
      </c>
      <c r="AH11" s="89">
        <v>5</v>
      </c>
      <c r="AI11" s="89">
        <v>9</v>
      </c>
      <c r="AJ11" s="89">
        <v>7</v>
      </c>
      <c r="AK11" s="89">
        <v>3</v>
      </c>
      <c r="AL11" s="89">
        <v>7</v>
      </c>
      <c r="AM11" s="89">
        <v>1</v>
      </c>
      <c r="AN11" s="89">
        <v>5</v>
      </c>
      <c r="AO11" s="89">
        <v>6</v>
      </c>
      <c r="AP11" s="89">
        <v>5</v>
      </c>
      <c r="AQ11" s="89">
        <v>2</v>
      </c>
      <c r="AR11" s="89">
        <v>4</v>
      </c>
      <c r="AS11" s="89">
        <v>4</v>
      </c>
      <c r="AT11" s="89">
        <v>3</v>
      </c>
      <c r="AU11" s="89">
        <v>2</v>
      </c>
      <c r="AV11" s="89">
        <v>6</v>
      </c>
      <c r="AW11" s="89">
        <v>3</v>
      </c>
      <c r="AX11" s="89">
        <v>1</v>
      </c>
      <c r="AY11" s="89">
        <v>2</v>
      </c>
      <c r="AZ11" s="89">
        <v>1</v>
      </c>
      <c r="BA11" s="89">
        <v>2</v>
      </c>
      <c r="BB11" s="89">
        <v>1</v>
      </c>
      <c r="BC11" s="89">
        <v>1</v>
      </c>
      <c r="BD11" s="89">
        <v>2</v>
      </c>
      <c r="BE11" s="89">
        <v>0</v>
      </c>
      <c r="BF11" s="89">
        <v>0</v>
      </c>
      <c r="BG11" s="89">
        <v>0</v>
      </c>
      <c r="BH11" s="89">
        <v>1</v>
      </c>
      <c r="BI11" s="89">
        <v>0</v>
      </c>
      <c r="BJ11" s="89">
        <v>0</v>
      </c>
      <c r="BK11" s="89">
        <v>0</v>
      </c>
      <c r="BL11" s="89">
        <v>0</v>
      </c>
      <c r="BM11" s="89">
        <v>0</v>
      </c>
      <c r="BN11" s="89">
        <v>0</v>
      </c>
      <c r="BO11" s="89">
        <v>0</v>
      </c>
      <c r="BP11" s="89">
        <v>0</v>
      </c>
      <c r="BQ11" s="89">
        <v>0</v>
      </c>
      <c r="BR11" s="89">
        <v>0</v>
      </c>
      <c r="BS11" s="89">
        <v>0</v>
      </c>
      <c r="BT11" s="89">
        <v>0</v>
      </c>
      <c r="BU11" s="89">
        <v>0</v>
      </c>
    </row>
    <row r="12" spans="1:1024" x14ac:dyDescent="0.3">
      <c r="A12" s="85" t="s">
        <v>75</v>
      </c>
      <c r="B12" s="9">
        <v>14678606</v>
      </c>
      <c r="C12" s="86">
        <f t="shared" si="0"/>
        <v>1832</v>
      </c>
      <c r="D12" s="87">
        <v>0</v>
      </c>
      <c r="E12" s="88">
        <v>2</v>
      </c>
      <c r="F12" s="88">
        <v>7</v>
      </c>
      <c r="G12" s="88">
        <v>15</v>
      </c>
      <c r="H12" s="88">
        <v>21</v>
      </c>
      <c r="I12" s="88">
        <v>15</v>
      </c>
      <c r="J12" s="202">
        <v>13</v>
      </c>
      <c r="K12" s="202">
        <v>19</v>
      </c>
      <c r="L12" s="202">
        <v>15</v>
      </c>
      <c r="M12" s="202">
        <v>24</v>
      </c>
      <c r="N12" s="89">
        <v>20</v>
      </c>
      <c r="O12" s="89">
        <v>27</v>
      </c>
      <c r="P12" s="89">
        <v>30</v>
      </c>
      <c r="Q12" s="89">
        <v>27</v>
      </c>
      <c r="R12" s="89">
        <v>33</v>
      </c>
      <c r="S12" s="89">
        <v>32</v>
      </c>
      <c r="T12" s="89">
        <v>46</v>
      </c>
      <c r="U12" s="89">
        <v>48</v>
      </c>
      <c r="V12" s="89">
        <v>45</v>
      </c>
      <c r="W12" s="89">
        <v>49</v>
      </c>
      <c r="X12" s="89">
        <v>38</v>
      </c>
      <c r="Y12" s="89">
        <v>48</v>
      </c>
      <c r="Z12" s="89">
        <v>50</v>
      </c>
      <c r="AA12" s="89">
        <v>44</v>
      </c>
      <c r="AB12" s="89">
        <v>53</v>
      </c>
      <c r="AC12" s="89">
        <v>66</v>
      </c>
      <c r="AD12" s="89">
        <v>59</v>
      </c>
      <c r="AE12" s="89">
        <v>54</v>
      </c>
      <c r="AF12" s="89">
        <v>72</v>
      </c>
      <c r="AG12" s="89">
        <v>68</v>
      </c>
      <c r="AH12" s="89">
        <v>71</v>
      </c>
      <c r="AI12" s="89">
        <v>66</v>
      </c>
      <c r="AJ12" s="89">
        <v>64</v>
      </c>
      <c r="AK12" s="89">
        <v>56</v>
      </c>
      <c r="AL12" s="89">
        <v>48</v>
      </c>
      <c r="AM12" s="89">
        <v>58</v>
      </c>
      <c r="AN12" s="89">
        <v>47</v>
      </c>
      <c r="AO12" s="89">
        <v>47</v>
      </c>
      <c r="AP12" s="89">
        <v>43</v>
      </c>
      <c r="AQ12" s="89">
        <v>29</v>
      </c>
      <c r="AR12" s="89">
        <v>41</v>
      </c>
      <c r="AS12" s="89">
        <v>51</v>
      </c>
      <c r="AT12" s="89">
        <v>27</v>
      </c>
      <c r="AU12" s="89">
        <v>28</v>
      </c>
      <c r="AV12" s="89">
        <v>27</v>
      </c>
      <c r="AW12" s="89">
        <v>19</v>
      </c>
      <c r="AX12" s="89">
        <v>10</v>
      </c>
      <c r="AY12" s="89">
        <v>10</v>
      </c>
      <c r="AZ12" s="89">
        <v>10</v>
      </c>
      <c r="BA12" s="89">
        <v>8</v>
      </c>
      <c r="BB12" s="89">
        <v>13</v>
      </c>
      <c r="BC12" s="89">
        <v>5</v>
      </c>
      <c r="BD12" s="89">
        <v>4</v>
      </c>
      <c r="BE12" s="89">
        <v>1</v>
      </c>
      <c r="BF12" s="89">
        <v>3</v>
      </c>
      <c r="BG12" s="89">
        <v>1</v>
      </c>
      <c r="BH12" s="89">
        <v>2</v>
      </c>
      <c r="BI12" s="89">
        <v>0</v>
      </c>
      <c r="BJ12" s="89">
        <v>0</v>
      </c>
      <c r="BK12" s="89">
        <v>1</v>
      </c>
      <c r="BL12" s="89">
        <v>0</v>
      </c>
      <c r="BM12" s="89">
        <v>1</v>
      </c>
      <c r="BN12" s="89">
        <v>0</v>
      </c>
      <c r="BO12" s="89">
        <v>0</v>
      </c>
      <c r="BP12" s="89">
        <v>0</v>
      </c>
      <c r="BQ12" s="89">
        <v>1</v>
      </c>
      <c r="BR12" s="89">
        <v>0</v>
      </c>
      <c r="BS12" s="89">
        <v>0</v>
      </c>
      <c r="BT12" s="89">
        <v>0</v>
      </c>
      <c r="BU12" s="89">
        <v>0</v>
      </c>
    </row>
    <row r="13" spans="1:1024" x14ac:dyDescent="0.3">
      <c r="A13" s="85" t="s">
        <v>76</v>
      </c>
      <c r="B13" s="9">
        <v>10454893</v>
      </c>
      <c r="C13" s="86">
        <f t="shared" si="0"/>
        <v>8905</v>
      </c>
      <c r="D13" s="87">
        <v>0</v>
      </c>
      <c r="E13" s="88">
        <v>11</v>
      </c>
      <c r="F13" s="88">
        <v>57</v>
      </c>
      <c r="G13" s="88">
        <v>83</v>
      </c>
      <c r="H13" s="88">
        <v>84</v>
      </c>
      <c r="I13" s="88">
        <v>82</v>
      </c>
      <c r="J13" s="202">
        <v>83</v>
      </c>
      <c r="K13" s="202">
        <v>86</v>
      </c>
      <c r="L13" s="202">
        <v>109</v>
      </c>
      <c r="M13" s="202">
        <v>98</v>
      </c>
      <c r="N13" s="89">
        <v>106</v>
      </c>
      <c r="O13" s="89">
        <v>123</v>
      </c>
      <c r="P13" s="89">
        <v>121</v>
      </c>
      <c r="Q13" s="89">
        <v>133</v>
      </c>
      <c r="R13" s="89">
        <v>153</v>
      </c>
      <c r="S13" s="89">
        <v>163</v>
      </c>
      <c r="T13" s="89">
        <v>165</v>
      </c>
      <c r="U13" s="89">
        <v>176</v>
      </c>
      <c r="V13" s="89">
        <v>160</v>
      </c>
      <c r="W13" s="89">
        <v>198</v>
      </c>
      <c r="X13" s="89">
        <v>179</v>
      </c>
      <c r="Y13" s="89">
        <v>188</v>
      </c>
      <c r="Z13" s="89">
        <v>237</v>
      </c>
      <c r="AA13" s="89">
        <v>248</v>
      </c>
      <c r="AB13" s="89">
        <v>256</v>
      </c>
      <c r="AC13" s="89">
        <v>236</v>
      </c>
      <c r="AD13" s="89">
        <v>265</v>
      </c>
      <c r="AE13" s="89">
        <v>271</v>
      </c>
      <c r="AF13" s="89">
        <v>315</v>
      </c>
      <c r="AG13" s="89">
        <v>293</v>
      </c>
      <c r="AH13" s="89">
        <v>325</v>
      </c>
      <c r="AI13" s="89">
        <v>349</v>
      </c>
      <c r="AJ13" s="89">
        <v>339</v>
      </c>
      <c r="AK13" s="89">
        <v>293</v>
      </c>
      <c r="AL13" s="89">
        <v>283</v>
      </c>
      <c r="AM13" s="89">
        <v>319</v>
      </c>
      <c r="AN13" s="89">
        <v>284</v>
      </c>
      <c r="AO13" s="89">
        <v>231</v>
      </c>
      <c r="AP13" s="89">
        <v>252</v>
      </c>
      <c r="AQ13" s="89">
        <v>154</v>
      </c>
      <c r="AR13" s="89">
        <v>253</v>
      </c>
      <c r="AS13" s="89">
        <v>241</v>
      </c>
      <c r="AT13" s="89">
        <v>144</v>
      </c>
      <c r="AU13" s="89">
        <v>147</v>
      </c>
      <c r="AV13" s="89">
        <v>130</v>
      </c>
      <c r="AW13" s="89">
        <v>103</v>
      </c>
      <c r="AX13" s="89">
        <v>74</v>
      </c>
      <c r="AY13" s="89">
        <v>67</v>
      </c>
      <c r="AZ13" s="89">
        <v>52</v>
      </c>
      <c r="BA13" s="89">
        <v>41</v>
      </c>
      <c r="BB13" s="89">
        <v>29</v>
      </c>
      <c r="BC13" s="89">
        <v>21</v>
      </c>
      <c r="BD13" s="89">
        <v>19</v>
      </c>
      <c r="BE13" s="89">
        <v>13</v>
      </c>
      <c r="BF13" s="89">
        <v>13</v>
      </c>
      <c r="BG13" s="89">
        <v>17</v>
      </c>
      <c r="BH13" s="89">
        <v>11</v>
      </c>
      <c r="BI13" s="89">
        <v>6</v>
      </c>
      <c r="BJ13" s="89">
        <v>3</v>
      </c>
      <c r="BK13" s="89">
        <v>4</v>
      </c>
      <c r="BL13" s="89">
        <v>0</v>
      </c>
      <c r="BM13" s="89">
        <v>2</v>
      </c>
      <c r="BN13" s="89">
        <v>4</v>
      </c>
      <c r="BO13" s="89">
        <v>0</v>
      </c>
      <c r="BP13" s="89">
        <v>1</v>
      </c>
      <c r="BQ13" s="89">
        <v>1</v>
      </c>
      <c r="BR13" s="89">
        <v>0</v>
      </c>
      <c r="BS13" s="89">
        <v>1</v>
      </c>
      <c r="BT13" s="89">
        <v>0</v>
      </c>
      <c r="BU13" s="89">
        <v>0</v>
      </c>
    </row>
    <row r="14" spans="1:1024" x14ac:dyDescent="0.3">
      <c r="A14" s="85" t="s">
        <v>77</v>
      </c>
      <c r="B14" s="9">
        <v>2768734</v>
      </c>
      <c r="C14" s="86">
        <f t="shared" si="0"/>
        <v>12060</v>
      </c>
      <c r="D14" s="87">
        <v>0</v>
      </c>
      <c r="E14" s="88">
        <v>34</v>
      </c>
      <c r="F14" s="88">
        <v>84</v>
      </c>
      <c r="G14" s="88">
        <v>105</v>
      </c>
      <c r="H14" s="88">
        <v>119</v>
      </c>
      <c r="I14" s="88">
        <v>132</v>
      </c>
      <c r="J14" s="202">
        <v>131</v>
      </c>
      <c r="K14" s="202">
        <v>142</v>
      </c>
      <c r="L14" s="202">
        <v>152</v>
      </c>
      <c r="M14" s="202">
        <v>169</v>
      </c>
      <c r="N14" s="89">
        <v>181</v>
      </c>
      <c r="O14" s="89">
        <v>179</v>
      </c>
      <c r="P14" s="89">
        <v>179</v>
      </c>
      <c r="Q14" s="89">
        <v>200</v>
      </c>
      <c r="R14" s="89">
        <v>183</v>
      </c>
      <c r="S14" s="89">
        <v>222</v>
      </c>
      <c r="T14" s="89">
        <v>228</v>
      </c>
      <c r="U14" s="89">
        <v>246</v>
      </c>
      <c r="V14" s="89">
        <v>265</v>
      </c>
      <c r="W14" s="89">
        <v>295</v>
      </c>
      <c r="X14" s="89">
        <v>293</v>
      </c>
      <c r="Y14" s="89">
        <v>320</v>
      </c>
      <c r="Z14" s="89">
        <v>308</v>
      </c>
      <c r="AA14" s="89">
        <v>331</v>
      </c>
      <c r="AB14" s="89">
        <v>366</v>
      </c>
      <c r="AC14" s="89">
        <v>330</v>
      </c>
      <c r="AD14" s="89">
        <v>357</v>
      </c>
      <c r="AE14" s="89">
        <v>372</v>
      </c>
      <c r="AF14" s="89">
        <v>371</v>
      </c>
      <c r="AG14" s="89">
        <v>365</v>
      </c>
      <c r="AH14" s="89">
        <v>374</v>
      </c>
      <c r="AI14" s="89">
        <v>459</v>
      </c>
      <c r="AJ14" s="89">
        <v>390</v>
      </c>
      <c r="AK14" s="89">
        <v>371</v>
      </c>
      <c r="AL14" s="89">
        <v>397</v>
      </c>
      <c r="AM14" s="89">
        <v>388</v>
      </c>
      <c r="AN14" s="89">
        <v>327</v>
      </c>
      <c r="AO14" s="89">
        <v>341</v>
      </c>
      <c r="AP14" s="89">
        <v>312</v>
      </c>
      <c r="AQ14" s="89">
        <v>185</v>
      </c>
      <c r="AR14" s="89">
        <v>309</v>
      </c>
      <c r="AS14" s="89">
        <v>315</v>
      </c>
      <c r="AT14" s="89">
        <v>183</v>
      </c>
      <c r="AU14" s="89">
        <v>181</v>
      </c>
      <c r="AV14" s="89">
        <v>160</v>
      </c>
      <c r="AW14" s="89">
        <v>124</v>
      </c>
      <c r="AX14" s="89">
        <v>115</v>
      </c>
      <c r="AY14" s="89">
        <v>79</v>
      </c>
      <c r="AZ14" s="89">
        <v>87</v>
      </c>
      <c r="BA14" s="89">
        <v>51</v>
      </c>
      <c r="BB14" s="89">
        <v>63</v>
      </c>
      <c r="BC14" s="89">
        <v>35</v>
      </c>
      <c r="BD14" s="89">
        <v>41</v>
      </c>
      <c r="BE14" s="89">
        <v>32</v>
      </c>
      <c r="BF14" s="89">
        <v>26</v>
      </c>
      <c r="BG14" s="89">
        <v>10</v>
      </c>
      <c r="BH14" s="89">
        <v>9</v>
      </c>
      <c r="BI14" s="89">
        <v>13</v>
      </c>
      <c r="BJ14" s="89">
        <v>11</v>
      </c>
      <c r="BK14" s="89">
        <v>6</v>
      </c>
      <c r="BL14" s="89">
        <v>1</v>
      </c>
      <c r="BM14" s="89">
        <v>1</v>
      </c>
      <c r="BN14" s="89">
        <v>1</v>
      </c>
      <c r="BO14" s="89">
        <v>1</v>
      </c>
      <c r="BP14" s="89">
        <v>1</v>
      </c>
      <c r="BQ14" s="89">
        <v>0</v>
      </c>
      <c r="BR14" s="89">
        <v>0</v>
      </c>
      <c r="BS14" s="89">
        <v>1</v>
      </c>
      <c r="BT14" s="89">
        <v>1</v>
      </c>
      <c r="BU14" s="89">
        <v>0</v>
      </c>
    </row>
    <row r="15" spans="1:1024" x14ac:dyDescent="0.3">
      <c r="A15" s="85"/>
      <c r="B15" s="85"/>
      <c r="C15" s="86">
        <f t="shared" si="0"/>
        <v>0</v>
      </c>
      <c r="D15" s="87"/>
      <c r="E15" s="87"/>
      <c r="F15" s="87"/>
      <c r="G15" s="87"/>
      <c r="H15" s="87"/>
      <c r="I15" s="87"/>
      <c r="J15" s="203"/>
      <c r="K15" s="203"/>
      <c r="L15" s="203"/>
      <c r="M15" s="203"/>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row>
    <row r="16" spans="1:1024" x14ac:dyDescent="0.3">
      <c r="A16" s="46" t="s">
        <v>56</v>
      </c>
      <c r="B16" s="46">
        <v>55977178</v>
      </c>
      <c r="C16" s="86">
        <f t="shared" si="0"/>
        <v>22972</v>
      </c>
      <c r="D16" s="87">
        <v>0</v>
      </c>
      <c r="E16" s="87">
        <f t="shared" ref="E16:AJ16" si="1">SUM(E10:E15)</f>
        <v>47</v>
      </c>
      <c r="F16" s="87">
        <f t="shared" si="1"/>
        <v>148</v>
      </c>
      <c r="G16" s="87">
        <f t="shared" si="1"/>
        <v>205</v>
      </c>
      <c r="H16" s="87">
        <f t="shared" si="1"/>
        <v>224</v>
      </c>
      <c r="I16" s="87">
        <f t="shared" si="1"/>
        <v>232</v>
      </c>
      <c r="J16" s="203">
        <f t="shared" si="1"/>
        <v>229</v>
      </c>
      <c r="K16" s="203">
        <f t="shared" si="1"/>
        <v>249</v>
      </c>
      <c r="L16" s="203">
        <f t="shared" si="1"/>
        <v>278</v>
      </c>
      <c r="M16" s="203">
        <f t="shared" si="1"/>
        <v>293</v>
      </c>
      <c r="N16" s="86">
        <f t="shared" si="1"/>
        <v>308</v>
      </c>
      <c r="O16" s="86">
        <f t="shared" si="1"/>
        <v>329</v>
      </c>
      <c r="P16" s="86">
        <f t="shared" si="1"/>
        <v>332</v>
      </c>
      <c r="Q16" s="86">
        <f t="shared" si="1"/>
        <v>363</v>
      </c>
      <c r="R16" s="86">
        <f t="shared" si="1"/>
        <v>373</v>
      </c>
      <c r="S16" s="86">
        <f t="shared" si="1"/>
        <v>420</v>
      </c>
      <c r="T16" s="86">
        <f t="shared" si="1"/>
        <v>441</v>
      </c>
      <c r="U16" s="86">
        <f t="shared" si="1"/>
        <v>474</v>
      </c>
      <c r="V16" s="86">
        <f t="shared" si="1"/>
        <v>474</v>
      </c>
      <c r="W16" s="86">
        <f t="shared" si="1"/>
        <v>548</v>
      </c>
      <c r="X16" s="86">
        <f t="shared" si="1"/>
        <v>513</v>
      </c>
      <c r="Y16" s="86">
        <f t="shared" si="1"/>
        <v>561</v>
      </c>
      <c r="Z16" s="86">
        <f t="shared" si="1"/>
        <v>597</v>
      </c>
      <c r="AA16" s="86">
        <f t="shared" si="1"/>
        <v>625</v>
      </c>
      <c r="AB16" s="86">
        <f t="shared" si="1"/>
        <v>677</v>
      </c>
      <c r="AC16" s="86">
        <f t="shared" si="1"/>
        <v>635</v>
      </c>
      <c r="AD16" s="86">
        <f t="shared" si="1"/>
        <v>683</v>
      </c>
      <c r="AE16" s="86">
        <f t="shared" si="1"/>
        <v>706</v>
      </c>
      <c r="AF16" s="86">
        <f t="shared" si="1"/>
        <v>768</v>
      </c>
      <c r="AG16" s="86">
        <f t="shared" si="1"/>
        <v>729</v>
      </c>
      <c r="AH16" s="86">
        <f t="shared" si="1"/>
        <v>776</v>
      </c>
      <c r="AI16" s="86">
        <f t="shared" si="1"/>
        <v>884</v>
      </c>
      <c r="AJ16" s="86">
        <f t="shared" si="1"/>
        <v>800</v>
      </c>
      <c r="AK16" s="86">
        <f t="shared" ref="AK16:BP16" si="2">SUM(AK10:AK15)</f>
        <v>723</v>
      </c>
      <c r="AL16" s="86">
        <f t="shared" si="2"/>
        <v>735</v>
      </c>
      <c r="AM16" s="86">
        <f t="shared" si="2"/>
        <v>767</v>
      </c>
      <c r="AN16" s="86">
        <f t="shared" si="2"/>
        <v>663</v>
      </c>
      <c r="AO16" s="86">
        <f t="shared" si="2"/>
        <v>626</v>
      </c>
      <c r="AP16" s="86">
        <f t="shared" si="2"/>
        <v>612</v>
      </c>
      <c r="AQ16" s="86">
        <f t="shared" si="2"/>
        <v>371</v>
      </c>
      <c r="AR16" s="86">
        <f t="shared" si="2"/>
        <v>607</v>
      </c>
      <c r="AS16" s="86">
        <f t="shared" si="2"/>
        <v>612</v>
      </c>
      <c r="AT16" s="86">
        <f t="shared" si="2"/>
        <v>357</v>
      </c>
      <c r="AU16" s="86">
        <f t="shared" si="2"/>
        <v>358</v>
      </c>
      <c r="AV16" s="86">
        <f t="shared" si="2"/>
        <v>324</v>
      </c>
      <c r="AW16" s="86">
        <f t="shared" si="2"/>
        <v>249</v>
      </c>
      <c r="AX16" s="86">
        <f t="shared" si="2"/>
        <v>201</v>
      </c>
      <c r="AY16" s="86">
        <f t="shared" si="2"/>
        <v>158</v>
      </c>
      <c r="AZ16" s="86">
        <f t="shared" si="2"/>
        <v>150</v>
      </c>
      <c r="BA16" s="86">
        <f t="shared" si="2"/>
        <v>102</v>
      </c>
      <c r="BB16" s="86">
        <f t="shared" si="2"/>
        <v>106</v>
      </c>
      <c r="BC16" s="86">
        <f t="shared" si="2"/>
        <v>62</v>
      </c>
      <c r="BD16" s="86">
        <f t="shared" si="2"/>
        <v>67</v>
      </c>
      <c r="BE16" s="86">
        <f t="shared" si="2"/>
        <v>46</v>
      </c>
      <c r="BF16" s="86">
        <f t="shared" si="2"/>
        <v>42</v>
      </c>
      <c r="BG16" s="86">
        <f t="shared" si="2"/>
        <v>28</v>
      </c>
      <c r="BH16" s="86">
        <f t="shared" si="2"/>
        <v>23</v>
      </c>
      <c r="BI16" s="86">
        <f t="shared" si="2"/>
        <v>19</v>
      </c>
      <c r="BJ16" s="86">
        <f t="shared" si="2"/>
        <v>14</v>
      </c>
      <c r="BK16" s="86">
        <f t="shared" si="2"/>
        <v>11</v>
      </c>
      <c r="BL16" s="86">
        <f t="shared" si="2"/>
        <v>1</v>
      </c>
      <c r="BM16" s="86">
        <f t="shared" si="2"/>
        <v>4</v>
      </c>
      <c r="BN16" s="86">
        <f t="shared" si="2"/>
        <v>5</v>
      </c>
      <c r="BO16" s="86">
        <f t="shared" si="2"/>
        <v>1</v>
      </c>
      <c r="BP16" s="86">
        <f t="shared" si="2"/>
        <v>2</v>
      </c>
      <c r="BQ16" s="86">
        <f t="shared" ref="BQ16:BU16" si="3">SUM(BQ10:BQ15)</f>
        <v>2</v>
      </c>
      <c r="BR16" s="86">
        <f t="shared" si="3"/>
        <v>0</v>
      </c>
      <c r="BS16" s="86">
        <f t="shared" si="3"/>
        <v>2</v>
      </c>
      <c r="BT16" s="86">
        <f t="shared" si="3"/>
        <v>1</v>
      </c>
      <c r="BU16" s="86">
        <f t="shared" si="3"/>
        <v>0</v>
      </c>
    </row>
    <row r="17" spans="1:1024" x14ac:dyDescent="0.3">
      <c r="A17" s="85"/>
      <c r="B17" s="85"/>
      <c r="C17" s="86"/>
      <c r="D17" s="87"/>
      <c r="E17" s="87"/>
      <c r="F17" s="87"/>
      <c r="G17" s="87"/>
      <c r="H17" s="87"/>
      <c r="I17" s="87"/>
      <c r="J17" s="203"/>
      <c r="K17" s="203"/>
      <c r="L17" s="203"/>
      <c r="M17" s="203"/>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c r="BS17" s="86"/>
      <c r="BT17" s="86"/>
      <c r="BU17" s="86"/>
    </row>
    <row r="18" spans="1:1024" x14ac:dyDescent="0.3">
      <c r="A18" s="57" t="s">
        <v>36</v>
      </c>
      <c r="B18" s="90">
        <v>0</v>
      </c>
      <c r="C18" s="91">
        <f>SUM(D18:BU18)</f>
        <v>0</v>
      </c>
      <c r="D18" s="92">
        <v>0</v>
      </c>
      <c r="E18" s="92">
        <v>0</v>
      </c>
      <c r="F18" s="92">
        <v>0</v>
      </c>
      <c r="G18" s="92">
        <v>0</v>
      </c>
      <c r="H18" s="92">
        <v>0</v>
      </c>
      <c r="I18" s="92">
        <v>0</v>
      </c>
      <c r="J18" s="204">
        <v>0</v>
      </c>
      <c r="K18" s="204">
        <v>0</v>
      </c>
      <c r="L18" s="204">
        <v>0</v>
      </c>
      <c r="M18" s="204">
        <v>0</v>
      </c>
      <c r="N18" s="93">
        <v>0</v>
      </c>
      <c r="O18" s="93">
        <v>0</v>
      </c>
      <c r="P18" s="93">
        <v>0</v>
      </c>
      <c r="Q18" s="93">
        <v>0</v>
      </c>
      <c r="R18" s="93">
        <v>0</v>
      </c>
      <c r="S18" s="93">
        <v>0</v>
      </c>
      <c r="T18" s="93">
        <v>0</v>
      </c>
      <c r="U18" s="93">
        <v>0</v>
      </c>
      <c r="V18" s="93">
        <v>0</v>
      </c>
      <c r="W18" s="93">
        <v>0</v>
      </c>
      <c r="X18" s="93">
        <v>0</v>
      </c>
      <c r="Y18" s="93">
        <v>0</v>
      </c>
      <c r="Z18" s="93">
        <v>0</v>
      </c>
      <c r="AA18" s="93">
        <v>0</v>
      </c>
      <c r="AB18" s="93">
        <v>0</v>
      </c>
      <c r="AC18" s="93">
        <v>0</v>
      </c>
      <c r="AD18" s="93">
        <v>0</v>
      </c>
      <c r="AE18" s="93">
        <v>0</v>
      </c>
      <c r="AF18" s="93">
        <v>0</v>
      </c>
      <c r="AG18" s="93">
        <v>0</v>
      </c>
      <c r="AH18" s="93">
        <v>0</v>
      </c>
      <c r="AI18" s="93">
        <v>0</v>
      </c>
      <c r="AJ18" s="93">
        <v>0</v>
      </c>
      <c r="AK18" s="93">
        <v>0</v>
      </c>
      <c r="AL18" s="93">
        <v>0</v>
      </c>
      <c r="AM18" s="93">
        <v>0</v>
      </c>
      <c r="AN18" s="93">
        <v>0</v>
      </c>
      <c r="AO18" s="93">
        <v>0</v>
      </c>
      <c r="AP18" s="93">
        <v>0</v>
      </c>
      <c r="AQ18" s="93">
        <v>0</v>
      </c>
      <c r="AR18" s="93">
        <v>0</v>
      </c>
      <c r="AS18" s="93">
        <v>0</v>
      </c>
      <c r="AT18" s="93">
        <v>0</v>
      </c>
      <c r="AU18" s="93">
        <v>0</v>
      </c>
      <c r="AV18" s="93">
        <v>0</v>
      </c>
      <c r="AW18" s="93">
        <v>0</v>
      </c>
      <c r="AX18" s="93">
        <v>0</v>
      </c>
      <c r="AY18" s="93">
        <v>0</v>
      </c>
      <c r="AZ18" s="93">
        <v>0</v>
      </c>
      <c r="BA18" s="93">
        <v>0</v>
      </c>
      <c r="BB18" s="93">
        <v>0</v>
      </c>
      <c r="BC18" s="93">
        <v>0</v>
      </c>
      <c r="BD18" s="93">
        <v>0</v>
      </c>
      <c r="BE18" s="93">
        <v>0</v>
      </c>
      <c r="BF18" s="93">
        <v>0</v>
      </c>
      <c r="BG18" s="93">
        <v>0</v>
      </c>
      <c r="BH18" s="93">
        <v>0</v>
      </c>
      <c r="BI18" s="93">
        <v>0</v>
      </c>
      <c r="BJ18" s="93">
        <v>0</v>
      </c>
      <c r="BK18" s="93">
        <v>0</v>
      </c>
      <c r="BL18" s="93">
        <v>0</v>
      </c>
      <c r="BM18" s="93">
        <v>0</v>
      </c>
      <c r="BN18" s="93">
        <v>0</v>
      </c>
      <c r="BO18" s="93">
        <v>0</v>
      </c>
      <c r="BP18" s="93">
        <v>0</v>
      </c>
      <c r="BQ18" s="93">
        <v>0</v>
      </c>
      <c r="BR18" s="93">
        <v>0</v>
      </c>
      <c r="BS18" s="93">
        <v>0</v>
      </c>
      <c r="BT18" s="93">
        <v>0</v>
      </c>
      <c r="BU18" s="93">
        <v>0</v>
      </c>
    </row>
    <row r="19" spans="1:1024" ht="12.75" customHeight="1" x14ac:dyDescent="0.3">
      <c r="A19" s="94" t="s">
        <v>71</v>
      </c>
      <c r="B19" s="95">
        <v>55977178</v>
      </c>
      <c r="C19" s="96">
        <f>SUM(D19:BU19)</f>
        <v>22972</v>
      </c>
      <c r="D19" s="97">
        <f t="shared" ref="D19:AI19" si="4">SUM(D10:D14)</f>
        <v>0</v>
      </c>
      <c r="E19" s="97">
        <f t="shared" si="4"/>
        <v>47</v>
      </c>
      <c r="F19" s="97">
        <f t="shared" si="4"/>
        <v>148</v>
      </c>
      <c r="G19" s="97">
        <f t="shared" si="4"/>
        <v>205</v>
      </c>
      <c r="H19" s="97">
        <f t="shared" si="4"/>
        <v>224</v>
      </c>
      <c r="I19" s="97">
        <f t="shared" si="4"/>
        <v>232</v>
      </c>
      <c r="J19" s="205">
        <f t="shared" si="4"/>
        <v>229</v>
      </c>
      <c r="K19" s="205">
        <f t="shared" si="4"/>
        <v>249</v>
      </c>
      <c r="L19" s="205">
        <f t="shared" si="4"/>
        <v>278</v>
      </c>
      <c r="M19" s="205">
        <f t="shared" si="4"/>
        <v>293</v>
      </c>
      <c r="N19" s="98">
        <f t="shared" si="4"/>
        <v>308</v>
      </c>
      <c r="O19" s="98">
        <f t="shared" si="4"/>
        <v>329</v>
      </c>
      <c r="P19" s="98">
        <f t="shared" si="4"/>
        <v>332</v>
      </c>
      <c r="Q19" s="98">
        <f t="shared" si="4"/>
        <v>363</v>
      </c>
      <c r="R19" s="98">
        <f t="shared" si="4"/>
        <v>373</v>
      </c>
      <c r="S19" s="98">
        <f t="shared" si="4"/>
        <v>420</v>
      </c>
      <c r="T19" s="98">
        <f t="shared" si="4"/>
        <v>441</v>
      </c>
      <c r="U19" s="98">
        <f t="shared" si="4"/>
        <v>474</v>
      </c>
      <c r="V19" s="98">
        <f t="shared" si="4"/>
        <v>474</v>
      </c>
      <c r="W19" s="98">
        <f t="shared" si="4"/>
        <v>548</v>
      </c>
      <c r="X19" s="98">
        <f t="shared" si="4"/>
        <v>513</v>
      </c>
      <c r="Y19" s="98">
        <f t="shared" si="4"/>
        <v>561</v>
      </c>
      <c r="Z19" s="98">
        <f t="shared" si="4"/>
        <v>597</v>
      </c>
      <c r="AA19" s="98">
        <f t="shared" si="4"/>
        <v>625</v>
      </c>
      <c r="AB19" s="98">
        <f t="shared" si="4"/>
        <v>677</v>
      </c>
      <c r="AC19" s="98">
        <f t="shared" si="4"/>
        <v>635</v>
      </c>
      <c r="AD19" s="98">
        <f t="shared" si="4"/>
        <v>683</v>
      </c>
      <c r="AE19" s="98">
        <f t="shared" si="4"/>
        <v>706</v>
      </c>
      <c r="AF19" s="98">
        <f t="shared" si="4"/>
        <v>768</v>
      </c>
      <c r="AG19" s="98">
        <f t="shared" si="4"/>
        <v>729</v>
      </c>
      <c r="AH19" s="98">
        <f t="shared" si="4"/>
        <v>776</v>
      </c>
      <c r="AI19" s="98">
        <f t="shared" si="4"/>
        <v>884</v>
      </c>
      <c r="AJ19" s="98">
        <f t="shared" ref="AJ19:BO19" si="5">SUM(AJ10:AJ14)</f>
        <v>800</v>
      </c>
      <c r="AK19" s="98">
        <f t="shared" si="5"/>
        <v>723</v>
      </c>
      <c r="AL19" s="98">
        <f t="shared" si="5"/>
        <v>735</v>
      </c>
      <c r="AM19" s="98">
        <f t="shared" si="5"/>
        <v>767</v>
      </c>
      <c r="AN19" s="98">
        <f t="shared" si="5"/>
        <v>663</v>
      </c>
      <c r="AO19" s="98">
        <f t="shared" si="5"/>
        <v>626</v>
      </c>
      <c r="AP19" s="98">
        <f t="shared" si="5"/>
        <v>612</v>
      </c>
      <c r="AQ19" s="98">
        <f t="shared" si="5"/>
        <v>371</v>
      </c>
      <c r="AR19" s="98">
        <f t="shared" si="5"/>
        <v>607</v>
      </c>
      <c r="AS19" s="98">
        <f t="shared" si="5"/>
        <v>612</v>
      </c>
      <c r="AT19" s="98">
        <f t="shared" si="5"/>
        <v>357</v>
      </c>
      <c r="AU19" s="98">
        <f t="shared" si="5"/>
        <v>358</v>
      </c>
      <c r="AV19" s="98">
        <f t="shared" si="5"/>
        <v>324</v>
      </c>
      <c r="AW19" s="98">
        <f t="shared" si="5"/>
        <v>249</v>
      </c>
      <c r="AX19" s="98">
        <f t="shared" si="5"/>
        <v>201</v>
      </c>
      <c r="AY19" s="98">
        <f t="shared" si="5"/>
        <v>158</v>
      </c>
      <c r="AZ19" s="98">
        <f t="shared" si="5"/>
        <v>150</v>
      </c>
      <c r="BA19" s="98">
        <f t="shared" si="5"/>
        <v>102</v>
      </c>
      <c r="BB19" s="98">
        <f t="shared" si="5"/>
        <v>106</v>
      </c>
      <c r="BC19" s="98">
        <f t="shared" si="5"/>
        <v>62</v>
      </c>
      <c r="BD19" s="98">
        <f t="shared" si="5"/>
        <v>67</v>
      </c>
      <c r="BE19" s="98">
        <f t="shared" si="5"/>
        <v>46</v>
      </c>
      <c r="BF19" s="98">
        <f t="shared" si="5"/>
        <v>42</v>
      </c>
      <c r="BG19" s="98">
        <f t="shared" si="5"/>
        <v>28</v>
      </c>
      <c r="BH19" s="98">
        <f t="shared" si="5"/>
        <v>23</v>
      </c>
      <c r="BI19" s="98">
        <f t="shared" si="5"/>
        <v>19</v>
      </c>
      <c r="BJ19" s="98">
        <f t="shared" si="5"/>
        <v>14</v>
      </c>
      <c r="BK19" s="98">
        <f t="shared" si="5"/>
        <v>11</v>
      </c>
      <c r="BL19" s="98">
        <f t="shared" si="5"/>
        <v>1</v>
      </c>
      <c r="BM19" s="98">
        <f t="shared" si="5"/>
        <v>4</v>
      </c>
      <c r="BN19" s="98">
        <f t="shared" si="5"/>
        <v>5</v>
      </c>
      <c r="BO19" s="98">
        <f t="shared" si="5"/>
        <v>1</v>
      </c>
      <c r="BP19" s="98">
        <f t="shared" ref="BP19:BU19" si="6">SUM(BP10:BP14)</f>
        <v>2</v>
      </c>
      <c r="BQ19" s="98">
        <f t="shared" si="6"/>
        <v>2</v>
      </c>
      <c r="BR19" s="98">
        <f t="shared" si="6"/>
        <v>0</v>
      </c>
      <c r="BS19" s="98">
        <f t="shared" si="6"/>
        <v>2</v>
      </c>
      <c r="BT19" s="98">
        <f t="shared" si="6"/>
        <v>1</v>
      </c>
      <c r="BU19" s="98">
        <f t="shared" si="6"/>
        <v>0</v>
      </c>
    </row>
    <row r="20" spans="1:1024" x14ac:dyDescent="0.3">
      <c r="A20" s="99"/>
      <c r="B20" s="99"/>
      <c r="C20" s="29"/>
      <c r="D20" s="29"/>
      <c r="E20" s="29"/>
      <c r="F20" s="29"/>
      <c r="G20" s="29"/>
      <c r="H20" s="29"/>
      <c r="I20" s="29"/>
      <c r="J20" s="206"/>
      <c r="K20" s="206"/>
      <c r="L20" s="206"/>
      <c r="M20" s="206"/>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row>
    <row r="21" spans="1:1024" x14ac:dyDescent="0.3">
      <c r="A21" s="99"/>
      <c r="B21" s="99"/>
      <c r="C21" s="29"/>
      <c r="D21" s="29"/>
      <c r="E21" s="29"/>
      <c r="F21" s="29"/>
      <c r="G21" s="29"/>
      <c r="H21" s="29"/>
      <c r="I21" s="29"/>
      <c r="J21" s="206"/>
      <c r="K21" s="206"/>
      <c r="L21" s="206"/>
      <c r="M21" s="206"/>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row>
    <row r="22" spans="1:1024" x14ac:dyDescent="0.3">
      <c r="A22" s="99"/>
      <c r="B22" s="99"/>
      <c r="C22" s="29"/>
      <c r="D22" s="29"/>
      <c r="E22" s="29"/>
      <c r="F22" s="29"/>
      <c r="G22" s="29"/>
      <c r="H22" s="29"/>
      <c r="I22" s="29"/>
      <c r="J22" s="206"/>
      <c r="K22" s="206"/>
      <c r="L22" s="206"/>
      <c r="M22" s="206"/>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row>
    <row r="23" spans="1:1024" x14ac:dyDescent="0.3">
      <c r="A23" s="80"/>
      <c r="B23" s="220" t="s">
        <v>26</v>
      </c>
      <c r="C23" s="100" t="s">
        <v>78</v>
      </c>
      <c r="D23" s="101"/>
      <c r="E23" s="101"/>
      <c r="F23" s="101"/>
      <c r="G23" s="101"/>
      <c r="H23" s="101"/>
      <c r="I23" s="101"/>
      <c r="J23" s="207"/>
      <c r="K23" s="207"/>
      <c r="L23" s="207"/>
      <c r="M23" s="207"/>
      <c r="N23" s="102"/>
      <c r="O23" s="102"/>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101"/>
      <c r="BH23" s="101"/>
      <c r="BI23" s="101"/>
      <c r="BJ23" s="101"/>
      <c r="BK23" s="101"/>
      <c r="BL23" s="101"/>
      <c r="BM23" s="101"/>
      <c r="BN23" s="101"/>
      <c r="BO23" s="101"/>
      <c r="BP23" s="101"/>
      <c r="BQ23" s="101"/>
      <c r="BR23" s="101"/>
      <c r="BS23" s="101"/>
      <c r="BT23" s="101"/>
      <c r="BU23" s="103"/>
    </row>
    <row r="24" spans="1:1024" s="193" customFormat="1" ht="26" x14ac:dyDescent="0.3">
      <c r="A24" s="188" t="s">
        <v>25</v>
      </c>
      <c r="B24" s="220"/>
      <c r="C24" s="189" t="s">
        <v>71</v>
      </c>
      <c r="D24" s="195" t="s">
        <v>72</v>
      </c>
      <c r="E24" s="191">
        <v>43959</v>
      </c>
      <c r="F24" s="191">
        <v>43958</v>
      </c>
      <c r="G24" s="191">
        <v>43957</v>
      </c>
      <c r="H24" s="191">
        <v>43956</v>
      </c>
      <c r="I24" s="191">
        <v>43955</v>
      </c>
      <c r="J24" s="200">
        <v>43954</v>
      </c>
      <c r="K24" s="200">
        <v>43953</v>
      </c>
      <c r="L24" s="200">
        <v>43952</v>
      </c>
      <c r="M24" s="200">
        <v>43951</v>
      </c>
      <c r="N24" s="192">
        <v>43950</v>
      </c>
      <c r="O24" s="192">
        <v>43949</v>
      </c>
      <c r="P24" s="192">
        <v>43948</v>
      </c>
      <c r="Q24" s="192">
        <v>43947</v>
      </c>
      <c r="R24" s="192">
        <v>43946</v>
      </c>
      <c r="S24" s="192">
        <v>43945</v>
      </c>
      <c r="T24" s="192">
        <v>43944</v>
      </c>
      <c r="U24" s="196">
        <v>43943</v>
      </c>
      <c r="V24" s="196">
        <v>43942</v>
      </c>
      <c r="W24" s="196">
        <v>43941</v>
      </c>
      <c r="X24" s="196">
        <v>43940</v>
      </c>
      <c r="Y24" s="196">
        <v>43939</v>
      </c>
      <c r="Z24" s="196">
        <v>43938</v>
      </c>
      <c r="AA24" s="196">
        <v>43937</v>
      </c>
      <c r="AB24" s="196">
        <v>43936</v>
      </c>
      <c r="AC24" s="196">
        <v>43935</v>
      </c>
      <c r="AD24" s="196">
        <v>43934</v>
      </c>
      <c r="AE24" s="196">
        <v>43933</v>
      </c>
      <c r="AF24" s="196">
        <v>43932</v>
      </c>
      <c r="AG24" s="196">
        <v>43931</v>
      </c>
      <c r="AH24" s="196">
        <v>43930</v>
      </c>
      <c r="AI24" s="196">
        <v>43929</v>
      </c>
      <c r="AJ24" s="196">
        <v>43928</v>
      </c>
      <c r="AK24" s="196">
        <v>43927</v>
      </c>
      <c r="AL24" s="196">
        <v>43926</v>
      </c>
      <c r="AM24" s="196">
        <v>43925</v>
      </c>
      <c r="AN24" s="196">
        <v>43924</v>
      </c>
      <c r="AO24" s="196">
        <v>43923</v>
      </c>
      <c r="AP24" s="196">
        <v>43922</v>
      </c>
      <c r="AQ24" s="196">
        <v>43921</v>
      </c>
      <c r="AR24" s="196">
        <v>43920</v>
      </c>
      <c r="AS24" s="196">
        <v>43919</v>
      </c>
      <c r="AT24" s="196">
        <v>43918</v>
      </c>
      <c r="AU24" s="196">
        <v>43917</v>
      </c>
      <c r="AV24" s="196">
        <v>43916</v>
      </c>
      <c r="AW24" s="196">
        <v>43915</v>
      </c>
      <c r="AX24" s="196">
        <v>43914</v>
      </c>
      <c r="AY24" s="196">
        <v>43913</v>
      </c>
      <c r="AZ24" s="196">
        <v>43912</v>
      </c>
      <c r="BA24" s="196">
        <v>43911</v>
      </c>
      <c r="BB24" s="196">
        <v>43910</v>
      </c>
      <c r="BC24" s="196">
        <v>43909</v>
      </c>
      <c r="BD24" s="196">
        <v>43908</v>
      </c>
      <c r="BE24" s="196">
        <v>43907</v>
      </c>
      <c r="BF24" s="196">
        <v>43906</v>
      </c>
      <c r="BG24" s="196">
        <v>43905</v>
      </c>
      <c r="BH24" s="196">
        <v>43904</v>
      </c>
      <c r="BI24" s="196">
        <v>43903</v>
      </c>
      <c r="BJ24" s="196">
        <v>43902</v>
      </c>
      <c r="BK24" s="196">
        <v>43901</v>
      </c>
      <c r="BL24" s="196">
        <v>43900</v>
      </c>
      <c r="BM24" s="196">
        <v>43899</v>
      </c>
      <c r="BN24" s="196">
        <v>43898</v>
      </c>
      <c r="BO24" s="196">
        <v>43897</v>
      </c>
      <c r="BP24" s="196">
        <v>43896</v>
      </c>
      <c r="BQ24" s="196">
        <v>43895</v>
      </c>
      <c r="BR24" s="196">
        <v>43894</v>
      </c>
      <c r="BS24" s="196">
        <v>43893</v>
      </c>
      <c r="BT24" s="196">
        <v>43892</v>
      </c>
      <c r="BU24" s="196">
        <v>43891</v>
      </c>
      <c r="AKJ24" s="194"/>
      <c r="AKK24" s="194"/>
      <c r="AKL24" s="194"/>
      <c r="AKM24" s="194"/>
      <c r="AKN24" s="194"/>
      <c r="AKO24" s="194"/>
      <c r="AKP24" s="194"/>
      <c r="AKQ24" s="194"/>
      <c r="AKR24" s="194"/>
      <c r="AKS24" s="194"/>
      <c r="AKT24" s="194"/>
      <c r="AKU24" s="194"/>
      <c r="AKV24" s="194"/>
      <c r="AKW24" s="194"/>
      <c r="AKX24" s="194"/>
      <c r="AKY24" s="194"/>
      <c r="AKZ24" s="194"/>
      <c r="ALA24" s="194"/>
      <c r="ALB24" s="194"/>
      <c r="ALC24" s="194"/>
      <c r="ALD24" s="194"/>
      <c r="ALE24" s="194"/>
      <c r="ALF24" s="194"/>
      <c r="ALG24" s="194"/>
      <c r="ALH24" s="194"/>
      <c r="ALI24" s="194"/>
      <c r="ALJ24" s="194"/>
      <c r="ALK24" s="194"/>
      <c r="ALL24" s="194"/>
      <c r="ALM24" s="194"/>
      <c r="ALN24" s="194"/>
      <c r="ALO24" s="194"/>
      <c r="ALP24" s="194"/>
      <c r="ALQ24" s="194"/>
      <c r="ALR24" s="194"/>
      <c r="ALS24" s="194"/>
      <c r="ALT24" s="194"/>
      <c r="ALU24" s="194"/>
      <c r="ALV24" s="194"/>
      <c r="ALW24" s="194"/>
      <c r="ALX24" s="194"/>
      <c r="ALY24" s="194"/>
      <c r="ALZ24" s="194"/>
      <c r="AMA24" s="194"/>
      <c r="AMB24" s="194"/>
      <c r="AMC24" s="194"/>
      <c r="AMD24" s="194"/>
      <c r="AME24" s="194"/>
      <c r="AMF24" s="194"/>
      <c r="AMG24" s="194"/>
      <c r="AMH24" s="194"/>
      <c r="AMI24" s="194"/>
      <c r="AMJ24" s="194"/>
    </row>
    <row r="25" spans="1:1024" x14ac:dyDescent="0.3">
      <c r="A25" s="81"/>
      <c r="B25" s="220"/>
      <c r="C25" s="82"/>
      <c r="D25" s="83" t="s">
        <v>35</v>
      </c>
      <c r="E25" s="83" t="s">
        <v>35</v>
      </c>
      <c r="F25" s="83" t="s">
        <v>35</v>
      </c>
      <c r="G25" s="83" t="s">
        <v>35</v>
      </c>
      <c r="H25" s="83" t="s">
        <v>35</v>
      </c>
      <c r="I25" s="83" t="s">
        <v>35</v>
      </c>
      <c r="J25" s="201" t="s">
        <v>35</v>
      </c>
      <c r="K25" s="201" t="s">
        <v>35</v>
      </c>
      <c r="L25" s="201" t="s">
        <v>35</v>
      </c>
      <c r="M25" s="201" t="s">
        <v>35</v>
      </c>
      <c r="N25" s="84" t="s">
        <v>35</v>
      </c>
      <c r="O25" s="84" t="s">
        <v>35</v>
      </c>
      <c r="P25" s="84" t="s">
        <v>35</v>
      </c>
      <c r="Q25" s="84" t="s">
        <v>35</v>
      </c>
      <c r="R25" s="84" t="s">
        <v>35</v>
      </c>
      <c r="S25" s="84" t="s">
        <v>35</v>
      </c>
      <c r="T25" s="84" t="s">
        <v>35</v>
      </c>
      <c r="U25" s="84" t="s">
        <v>35</v>
      </c>
      <c r="V25" s="84" t="s">
        <v>35</v>
      </c>
      <c r="W25" s="84" t="s">
        <v>35</v>
      </c>
      <c r="X25" s="84" t="s">
        <v>35</v>
      </c>
      <c r="Y25" s="84" t="s">
        <v>35</v>
      </c>
      <c r="Z25" s="84" t="s">
        <v>35</v>
      </c>
      <c r="AA25" s="84" t="s">
        <v>35</v>
      </c>
      <c r="AB25" s="84" t="s">
        <v>35</v>
      </c>
      <c r="AC25" s="84" t="s">
        <v>35</v>
      </c>
      <c r="AD25" s="84" t="s">
        <v>35</v>
      </c>
      <c r="AE25" s="84" t="s">
        <v>35</v>
      </c>
      <c r="AF25" s="84" t="s">
        <v>35</v>
      </c>
      <c r="AG25" s="84" t="s">
        <v>35</v>
      </c>
      <c r="AH25" s="84" t="s">
        <v>35</v>
      </c>
      <c r="AI25" s="84" t="s">
        <v>35</v>
      </c>
      <c r="AJ25" s="84" t="s">
        <v>35</v>
      </c>
      <c r="AK25" s="84" t="s">
        <v>35</v>
      </c>
      <c r="AL25" s="84" t="s">
        <v>35</v>
      </c>
      <c r="AM25" s="84" t="s">
        <v>35</v>
      </c>
      <c r="AN25" s="84" t="s">
        <v>35</v>
      </c>
      <c r="AO25" s="84" t="s">
        <v>35</v>
      </c>
      <c r="AP25" s="84" t="s">
        <v>35</v>
      </c>
      <c r="AQ25" s="84" t="s">
        <v>35</v>
      </c>
      <c r="AR25" s="84" t="s">
        <v>35</v>
      </c>
      <c r="AS25" s="84" t="s">
        <v>35</v>
      </c>
      <c r="AT25" s="84" t="s">
        <v>35</v>
      </c>
      <c r="AU25" s="84" t="s">
        <v>35</v>
      </c>
      <c r="AV25" s="84" t="s">
        <v>35</v>
      </c>
      <c r="AW25" s="84" t="s">
        <v>35</v>
      </c>
      <c r="AX25" s="84" t="s">
        <v>35</v>
      </c>
      <c r="AY25" s="84" t="s">
        <v>35</v>
      </c>
      <c r="AZ25" s="84" t="s">
        <v>35</v>
      </c>
      <c r="BA25" s="84" t="s">
        <v>35</v>
      </c>
      <c r="BB25" s="84" t="s">
        <v>35</v>
      </c>
      <c r="BC25" s="84" t="s">
        <v>35</v>
      </c>
      <c r="BD25" s="84" t="s">
        <v>35</v>
      </c>
      <c r="BE25" s="84" t="s">
        <v>35</v>
      </c>
      <c r="BF25" s="84" t="s">
        <v>35</v>
      </c>
      <c r="BG25" s="84" t="s">
        <v>35</v>
      </c>
      <c r="BH25" s="84" t="s">
        <v>35</v>
      </c>
      <c r="BI25" s="84" t="s">
        <v>35</v>
      </c>
      <c r="BJ25" s="84" t="s">
        <v>35</v>
      </c>
      <c r="BK25" s="84" t="s">
        <v>35</v>
      </c>
      <c r="BL25" s="84" t="s">
        <v>35</v>
      </c>
      <c r="BM25" s="84" t="s">
        <v>35</v>
      </c>
      <c r="BN25" s="84" t="s">
        <v>35</v>
      </c>
      <c r="BO25" s="84" t="s">
        <v>35</v>
      </c>
      <c r="BP25" s="84" t="s">
        <v>35</v>
      </c>
      <c r="BQ25" s="84" t="s">
        <v>35</v>
      </c>
      <c r="BR25" s="84" t="s">
        <v>35</v>
      </c>
      <c r="BS25" s="84" t="s">
        <v>35</v>
      </c>
      <c r="BT25" s="84" t="s">
        <v>35</v>
      </c>
      <c r="BU25" s="84" t="s">
        <v>35</v>
      </c>
    </row>
    <row r="26" spans="1:1024" x14ac:dyDescent="0.3">
      <c r="A26" s="104" t="s">
        <v>73</v>
      </c>
      <c r="B26" s="9">
        <v>13241287</v>
      </c>
      <c r="C26" s="89">
        <f>D26+E26</f>
        <v>12</v>
      </c>
      <c r="D26" s="87">
        <v>0</v>
      </c>
      <c r="E26" s="88">
        <v>12</v>
      </c>
      <c r="F26" s="88">
        <v>12</v>
      </c>
      <c r="G26" s="87">
        <v>12</v>
      </c>
      <c r="H26" s="87">
        <v>12</v>
      </c>
      <c r="I26" s="87">
        <v>12</v>
      </c>
      <c r="J26" s="203">
        <v>12</v>
      </c>
      <c r="K26" s="203">
        <v>11</v>
      </c>
      <c r="L26" s="203">
        <v>11</v>
      </c>
      <c r="M26" s="203">
        <v>11</v>
      </c>
      <c r="N26" s="86">
        <v>11</v>
      </c>
      <c r="O26" s="86">
        <v>11</v>
      </c>
      <c r="P26" s="86">
        <v>11</v>
      </c>
      <c r="Q26" s="86">
        <v>11</v>
      </c>
      <c r="R26" s="86">
        <v>11</v>
      </c>
      <c r="S26" s="86">
        <v>11</v>
      </c>
      <c r="T26" s="86">
        <v>11</v>
      </c>
      <c r="U26" s="86">
        <v>11</v>
      </c>
      <c r="V26" s="86">
        <v>11</v>
      </c>
      <c r="W26" s="86">
        <v>11</v>
      </c>
      <c r="X26" s="86">
        <v>10</v>
      </c>
      <c r="Y26" s="86">
        <v>10</v>
      </c>
      <c r="Z26" s="86">
        <v>10</v>
      </c>
      <c r="AA26" s="86">
        <v>10</v>
      </c>
      <c r="AB26" s="86">
        <v>10</v>
      </c>
      <c r="AC26" s="86">
        <v>10</v>
      </c>
      <c r="AD26" s="86">
        <v>10</v>
      </c>
      <c r="AE26" s="86">
        <v>10</v>
      </c>
      <c r="AF26" s="86">
        <v>10</v>
      </c>
      <c r="AG26" s="86">
        <v>9</v>
      </c>
      <c r="AH26" s="86">
        <v>9</v>
      </c>
      <c r="AI26" s="86">
        <v>8</v>
      </c>
      <c r="AJ26" s="86">
        <v>7</v>
      </c>
      <c r="AK26" s="86">
        <v>7</v>
      </c>
      <c r="AL26" s="86">
        <v>7</v>
      </c>
      <c r="AM26" s="86">
        <v>7</v>
      </c>
      <c r="AN26" s="86">
        <v>6</v>
      </c>
      <c r="AO26" s="86">
        <v>6</v>
      </c>
      <c r="AP26" s="86">
        <v>5</v>
      </c>
      <c r="AQ26" s="86">
        <v>5</v>
      </c>
      <c r="AR26" s="86">
        <v>4</v>
      </c>
      <c r="AS26" s="86">
        <v>4</v>
      </c>
      <c r="AT26" s="86">
        <v>3</v>
      </c>
      <c r="AU26" s="86">
        <v>3</v>
      </c>
      <c r="AV26" s="86">
        <v>3</v>
      </c>
      <c r="AW26" s="86">
        <v>2</v>
      </c>
      <c r="AX26" s="86">
        <v>2</v>
      </c>
      <c r="AY26" s="86">
        <v>1</v>
      </c>
      <c r="AZ26" s="86">
        <v>1</v>
      </c>
      <c r="BA26" s="86">
        <v>1</v>
      </c>
      <c r="BB26" s="86">
        <v>1</v>
      </c>
      <c r="BC26" s="86">
        <v>1</v>
      </c>
      <c r="BD26" s="86">
        <v>1</v>
      </c>
      <c r="BE26" s="86">
        <v>0</v>
      </c>
      <c r="BF26" s="86">
        <v>0</v>
      </c>
      <c r="BG26" s="86">
        <v>0</v>
      </c>
      <c r="BH26" s="86">
        <v>0</v>
      </c>
      <c r="BI26" s="86">
        <v>0</v>
      </c>
      <c r="BJ26" s="86">
        <v>0</v>
      </c>
      <c r="BK26" s="86">
        <v>0</v>
      </c>
      <c r="BL26" s="86">
        <v>0</v>
      </c>
      <c r="BM26" s="86">
        <v>0</v>
      </c>
      <c r="BN26" s="86">
        <v>0</v>
      </c>
      <c r="BO26" s="86">
        <v>0</v>
      </c>
      <c r="BP26" s="86">
        <v>0</v>
      </c>
      <c r="BQ26" s="86">
        <v>0</v>
      </c>
      <c r="BR26" s="86">
        <v>0</v>
      </c>
      <c r="BS26" s="86">
        <v>0</v>
      </c>
      <c r="BT26" s="86">
        <v>0</v>
      </c>
      <c r="BU26" s="86">
        <v>0</v>
      </c>
    </row>
    <row r="27" spans="1:1024" x14ac:dyDescent="0.3">
      <c r="A27" s="104" t="s">
        <v>74</v>
      </c>
      <c r="B27" s="9">
        <v>14833658</v>
      </c>
      <c r="C27" s="89">
        <f>D27+E27</f>
        <v>163</v>
      </c>
      <c r="D27" s="87">
        <v>0</v>
      </c>
      <c r="E27" s="88">
        <v>163</v>
      </c>
      <c r="F27" s="88">
        <v>163</v>
      </c>
      <c r="G27" s="87">
        <v>163</v>
      </c>
      <c r="H27" s="87">
        <v>161</v>
      </c>
      <c r="I27" s="87">
        <v>161</v>
      </c>
      <c r="J27" s="203">
        <v>158</v>
      </c>
      <c r="K27" s="203">
        <v>157</v>
      </c>
      <c r="L27" s="203">
        <v>155</v>
      </c>
      <c r="M27" s="203">
        <v>153</v>
      </c>
      <c r="N27" s="86">
        <v>151</v>
      </c>
      <c r="O27" s="86">
        <v>150</v>
      </c>
      <c r="P27" s="86">
        <v>150</v>
      </c>
      <c r="Q27" s="86">
        <v>148</v>
      </c>
      <c r="R27" s="86">
        <v>145</v>
      </c>
      <c r="S27" s="86">
        <v>141</v>
      </c>
      <c r="T27" s="86">
        <v>138</v>
      </c>
      <c r="U27" s="86">
        <v>136</v>
      </c>
      <c r="V27" s="86">
        <v>132</v>
      </c>
      <c r="W27" s="86">
        <v>128</v>
      </c>
      <c r="X27" s="86">
        <v>123</v>
      </c>
      <c r="Y27" s="86">
        <v>120</v>
      </c>
      <c r="Z27" s="86">
        <v>115</v>
      </c>
      <c r="AA27" s="86">
        <v>113</v>
      </c>
      <c r="AB27" s="86">
        <v>111</v>
      </c>
      <c r="AC27" s="86">
        <v>109</v>
      </c>
      <c r="AD27" s="86">
        <v>106</v>
      </c>
      <c r="AE27" s="86">
        <v>104</v>
      </c>
      <c r="AF27" s="86">
        <v>95</v>
      </c>
      <c r="AG27" s="86">
        <v>86</v>
      </c>
      <c r="AH27" s="86">
        <v>83</v>
      </c>
      <c r="AI27" s="86">
        <v>78</v>
      </c>
      <c r="AJ27" s="86">
        <v>69</v>
      </c>
      <c r="AK27" s="86">
        <v>62</v>
      </c>
      <c r="AL27" s="86">
        <v>59</v>
      </c>
      <c r="AM27" s="86">
        <v>52</v>
      </c>
      <c r="AN27" s="86">
        <v>51</v>
      </c>
      <c r="AO27" s="86">
        <v>46</v>
      </c>
      <c r="AP27" s="86">
        <v>40</v>
      </c>
      <c r="AQ27" s="86">
        <v>35</v>
      </c>
      <c r="AR27" s="86">
        <v>33</v>
      </c>
      <c r="AS27" s="86">
        <v>29</v>
      </c>
      <c r="AT27" s="86">
        <v>25</v>
      </c>
      <c r="AU27" s="86">
        <v>22</v>
      </c>
      <c r="AV27" s="86">
        <v>20</v>
      </c>
      <c r="AW27" s="86">
        <v>14</v>
      </c>
      <c r="AX27" s="86">
        <v>11</v>
      </c>
      <c r="AY27" s="86">
        <v>10</v>
      </c>
      <c r="AZ27" s="86">
        <v>8</v>
      </c>
      <c r="BA27" s="86">
        <v>7</v>
      </c>
      <c r="BB27" s="86">
        <v>5</v>
      </c>
      <c r="BC27" s="86">
        <v>4</v>
      </c>
      <c r="BD27" s="86">
        <v>3</v>
      </c>
      <c r="BE27" s="86">
        <v>1</v>
      </c>
      <c r="BF27" s="86">
        <v>1</v>
      </c>
      <c r="BG27" s="86">
        <v>1</v>
      </c>
      <c r="BH27" s="86">
        <v>1</v>
      </c>
      <c r="BI27" s="86">
        <v>0</v>
      </c>
      <c r="BJ27" s="86">
        <v>0</v>
      </c>
      <c r="BK27" s="86">
        <v>0</v>
      </c>
      <c r="BL27" s="86">
        <v>0</v>
      </c>
      <c r="BM27" s="86">
        <v>0</v>
      </c>
      <c r="BN27" s="86">
        <v>0</v>
      </c>
      <c r="BO27" s="86">
        <v>0</v>
      </c>
      <c r="BP27" s="86">
        <v>0</v>
      </c>
      <c r="BQ27" s="86">
        <v>0</v>
      </c>
      <c r="BR27" s="86">
        <v>0</v>
      </c>
      <c r="BS27" s="86">
        <v>0</v>
      </c>
      <c r="BT27" s="86">
        <v>0</v>
      </c>
      <c r="BU27" s="86">
        <v>0</v>
      </c>
    </row>
    <row r="28" spans="1:1024" x14ac:dyDescent="0.3">
      <c r="A28" s="104" t="s">
        <v>75</v>
      </c>
      <c r="B28" s="9">
        <v>14678606</v>
      </c>
      <c r="C28" s="89">
        <f>D28+E28</f>
        <v>1832</v>
      </c>
      <c r="D28" s="87">
        <v>0</v>
      </c>
      <c r="E28" s="88">
        <v>1832</v>
      </c>
      <c r="F28" s="88">
        <v>1830</v>
      </c>
      <c r="G28" s="87">
        <v>1823</v>
      </c>
      <c r="H28" s="87">
        <v>1808</v>
      </c>
      <c r="I28" s="87">
        <v>1787</v>
      </c>
      <c r="J28" s="203">
        <v>1772</v>
      </c>
      <c r="K28" s="203">
        <v>1759</v>
      </c>
      <c r="L28" s="203">
        <v>1740</v>
      </c>
      <c r="M28" s="203">
        <v>1725</v>
      </c>
      <c r="N28" s="86">
        <v>1701</v>
      </c>
      <c r="O28" s="86">
        <v>1681</v>
      </c>
      <c r="P28" s="86">
        <v>1654</v>
      </c>
      <c r="Q28" s="86">
        <v>1624</v>
      </c>
      <c r="R28" s="86">
        <v>1597</v>
      </c>
      <c r="S28" s="86">
        <v>1564</v>
      </c>
      <c r="T28" s="86">
        <v>1532</v>
      </c>
      <c r="U28" s="86">
        <v>1486</v>
      </c>
      <c r="V28" s="86">
        <v>1438</v>
      </c>
      <c r="W28" s="86">
        <v>1393</v>
      </c>
      <c r="X28" s="86">
        <v>1344</v>
      </c>
      <c r="Y28" s="86">
        <v>1306</v>
      </c>
      <c r="Z28" s="86">
        <v>1258</v>
      </c>
      <c r="AA28" s="86">
        <v>1208</v>
      </c>
      <c r="AB28" s="86">
        <v>1164</v>
      </c>
      <c r="AC28" s="86">
        <v>1111</v>
      </c>
      <c r="AD28" s="86">
        <v>1045</v>
      </c>
      <c r="AE28" s="86">
        <v>986</v>
      </c>
      <c r="AF28" s="86">
        <v>932</v>
      </c>
      <c r="AG28" s="86">
        <v>860</v>
      </c>
      <c r="AH28" s="86">
        <v>792</v>
      </c>
      <c r="AI28" s="86">
        <v>721</v>
      </c>
      <c r="AJ28" s="86">
        <v>655</v>
      </c>
      <c r="AK28" s="86">
        <v>591</v>
      </c>
      <c r="AL28" s="86">
        <v>535</v>
      </c>
      <c r="AM28" s="86">
        <v>487</v>
      </c>
      <c r="AN28" s="86">
        <v>429</v>
      </c>
      <c r="AO28" s="86">
        <v>382</v>
      </c>
      <c r="AP28" s="86">
        <v>335</v>
      </c>
      <c r="AQ28" s="86">
        <v>292</v>
      </c>
      <c r="AR28" s="86">
        <v>263</v>
      </c>
      <c r="AS28" s="86">
        <v>222</v>
      </c>
      <c r="AT28" s="86">
        <v>171</v>
      </c>
      <c r="AU28" s="86">
        <v>144</v>
      </c>
      <c r="AV28" s="86">
        <v>116</v>
      </c>
      <c r="AW28" s="86">
        <v>89</v>
      </c>
      <c r="AX28" s="86">
        <v>70</v>
      </c>
      <c r="AY28" s="86">
        <v>60</v>
      </c>
      <c r="AZ28" s="86">
        <v>50</v>
      </c>
      <c r="BA28" s="86">
        <v>40</v>
      </c>
      <c r="BB28" s="86">
        <v>32</v>
      </c>
      <c r="BC28" s="86">
        <v>19</v>
      </c>
      <c r="BD28" s="86">
        <v>14</v>
      </c>
      <c r="BE28" s="86">
        <v>10</v>
      </c>
      <c r="BF28" s="86">
        <v>9</v>
      </c>
      <c r="BG28" s="86">
        <v>6</v>
      </c>
      <c r="BH28" s="86">
        <v>5</v>
      </c>
      <c r="BI28" s="86">
        <v>3</v>
      </c>
      <c r="BJ28" s="86">
        <v>3</v>
      </c>
      <c r="BK28" s="86">
        <v>3</v>
      </c>
      <c r="BL28" s="86">
        <v>2</v>
      </c>
      <c r="BM28" s="86">
        <v>2</v>
      </c>
      <c r="BN28" s="86">
        <v>1</v>
      </c>
      <c r="BO28" s="86">
        <v>1</v>
      </c>
      <c r="BP28" s="86">
        <v>1</v>
      </c>
      <c r="BQ28" s="86">
        <v>1</v>
      </c>
      <c r="BR28" s="86">
        <v>0</v>
      </c>
      <c r="BS28" s="86">
        <v>0</v>
      </c>
      <c r="BT28" s="86">
        <v>0</v>
      </c>
      <c r="BU28" s="86">
        <v>0</v>
      </c>
    </row>
    <row r="29" spans="1:1024" x14ac:dyDescent="0.3">
      <c r="A29" s="104" t="s">
        <v>76</v>
      </c>
      <c r="B29" s="9">
        <v>10454893</v>
      </c>
      <c r="C29" s="89">
        <f>D29+E29</f>
        <v>8905</v>
      </c>
      <c r="D29" s="87">
        <v>0</v>
      </c>
      <c r="E29" s="88">
        <v>8905</v>
      </c>
      <c r="F29" s="88">
        <v>8894</v>
      </c>
      <c r="G29" s="87">
        <v>8837</v>
      </c>
      <c r="H29" s="87">
        <v>8754</v>
      </c>
      <c r="I29" s="87">
        <v>8670</v>
      </c>
      <c r="J29" s="203">
        <v>8588</v>
      </c>
      <c r="K29" s="203">
        <v>8505</v>
      </c>
      <c r="L29" s="203">
        <v>8419</v>
      </c>
      <c r="M29" s="203">
        <v>8310</v>
      </c>
      <c r="N29" s="86">
        <v>8212</v>
      </c>
      <c r="O29" s="86">
        <v>8106</v>
      </c>
      <c r="P29" s="86">
        <v>7983</v>
      </c>
      <c r="Q29" s="86">
        <v>7862</v>
      </c>
      <c r="R29" s="86">
        <v>7729</v>
      </c>
      <c r="S29" s="86">
        <v>7576</v>
      </c>
      <c r="T29" s="86">
        <v>7413</v>
      </c>
      <c r="U29" s="86">
        <v>7248</v>
      </c>
      <c r="V29" s="86">
        <v>7072</v>
      </c>
      <c r="W29" s="86">
        <v>6912</v>
      </c>
      <c r="X29" s="86">
        <v>6714</v>
      </c>
      <c r="Y29" s="86">
        <v>6535</v>
      </c>
      <c r="Z29" s="86">
        <v>6347</v>
      </c>
      <c r="AA29" s="86">
        <v>6110</v>
      </c>
      <c r="AB29" s="86">
        <v>5862</v>
      </c>
      <c r="AC29" s="86">
        <v>5606</v>
      </c>
      <c r="AD29" s="86">
        <v>5370</v>
      </c>
      <c r="AE29" s="86">
        <v>5105</v>
      </c>
      <c r="AF29" s="86">
        <v>4834</v>
      </c>
      <c r="AG29" s="86">
        <v>4519</v>
      </c>
      <c r="AH29" s="86">
        <v>4226</v>
      </c>
      <c r="AI29" s="86">
        <v>3901</v>
      </c>
      <c r="AJ29" s="86">
        <v>3552</v>
      </c>
      <c r="AK29" s="86">
        <v>3213</v>
      </c>
      <c r="AL29" s="86">
        <v>2920</v>
      </c>
      <c r="AM29" s="86">
        <v>2637</v>
      </c>
      <c r="AN29" s="86">
        <v>2318</v>
      </c>
      <c r="AO29" s="86">
        <v>2034</v>
      </c>
      <c r="AP29" s="86">
        <v>1803</v>
      </c>
      <c r="AQ29" s="86">
        <v>1551</v>
      </c>
      <c r="AR29" s="86">
        <v>1397</v>
      </c>
      <c r="AS29" s="86">
        <v>1144</v>
      </c>
      <c r="AT29" s="86">
        <v>903</v>
      </c>
      <c r="AU29" s="86">
        <v>759</v>
      </c>
      <c r="AV29" s="86">
        <v>612</v>
      </c>
      <c r="AW29" s="86">
        <v>482</v>
      </c>
      <c r="AX29" s="86">
        <v>379</v>
      </c>
      <c r="AY29" s="86">
        <v>305</v>
      </c>
      <c r="AZ29" s="86">
        <v>238</v>
      </c>
      <c r="BA29" s="86">
        <v>186</v>
      </c>
      <c r="BB29" s="86">
        <v>145</v>
      </c>
      <c r="BC29" s="86">
        <v>116</v>
      </c>
      <c r="BD29" s="86">
        <v>95</v>
      </c>
      <c r="BE29" s="86">
        <v>76</v>
      </c>
      <c r="BF29" s="86">
        <v>63</v>
      </c>
      <c r="BG29" s="86">
        <v>50</v>
      </c>
      <c r="BH29" s="86">
        <v>33</v>
      </c>
      <c r="BI29" s="86">
        <v>22</v>
      </c>
      <c r="BJ29" s="86">
        <v>16</v>
      </c>
      <c r="BK29" s="86">
        <v>13</v>
      </c>
      <c r="BL29" s="86">
        <v>9</v>
      </c>
      <c r="BM29" s="86">
        <v>9</v>
      </c>
      <c r="BN29" s="86">
        <v>7</v>
      </c>
      <c r="BO29" s="86">
        <v>3</v>
      </c>
      <c r="BP29" s="86">
        <v>3</v>
      </c>
      <c r="BQ29" s="86">
        <v>2</v>
      </c>
      <c r="BR29" s="86">
        <v>1</v>
      </c>
      <c r="BS29" s="86">
        <v>1</v>
      </c>
      <c r="BT29" s="86">
        <v>0</v>
      </c>
      <c r="BU29" s="86">
        <v>0</v>
      </c>
    </row>
    <row r="30" spans="1:1024" x14ac:dyDescent="0.3">
      <c r="A30" s="104" t="s">
        <v>77</v>
      </c>
      <c r="B30" s="9">
        <v>2768734</v>
      </c>
      <c r="C30" s="89">
        <f>D30+E30</f>
        <v>12060</v>
      </c>
      <c r="D30" s="87">
        <v>0</v>
      </c>
      <c r="E30" s="88">
        <v>12060</v>
      </c>
      <c r="F30" s="88">
        <v>12026</v>
      </c>
      <c r="G30" s="87">
        <v>11942</v>
      </c>
      <c r="H30" s="87">
        <v>11837</v>
      </c>
      <c r="I30" s="87">
        <v>11718</v>
      </c>
      <c r="J30" s="203">
        <v>11586</v>
      </c>
      <c r="K30" s="203">
        <v>11455</v>
      </c>
      <c r="L30" s="203">
        <v>11313</v>
      </c>
      <c r="M30" s="203">
        <v>11161</v>
      </c>
      <c r="N30" s="86">
        <v>10992</v>
      </c>
      <c r="O30" s="86">
        <v>10811</v>
      </c>
      <c r="P30" s="86">
        <v>10632</v>
      </c>
      <c r="Q30" s="86">
        <v>10453</v>
      </c>
      <c r="R30" s="86">
        <v>10253</v>
      </c>
      <c r="S30" s="86">
        <v>10070</v>
      </c>
      <c r="T30" s="86">
        <v>9848</v>
      </c>
      <c r="U30" s="86">
        <v>9620</v>
      </c>
      <c r="V30" s="86">
        <v>9374</v>
      </c>
      <c r="W30" s="86">
        <v>9109</v>
      </c>
      <c r="X30" s="86">
        <v>8814</v>
      </c>
      <c r="Y30" s="86">
        <v>8521</v>
      </c>
      <c r="Z30" s="86">
        <v>8201</v>
      </c>
      <c r="AA30" s="86">
        <v>7893</v>
      </c>
      <c r="AB30" s="86">
        <v>7562</v>
      </c>
      <c r="AC30" s="86">
        <v>7196</v>
      </c>
      <c r="AD30" s="86">
        <v>6866</v>
      </c>
      <c r="AE30" s="86">
        <v>6509</v>
      </c>
      <c r="AF30" s="86">
        <v>6137</v>
      </c>
      <c r="AG30" s="86">
        <v>5766</v>
      </c>
      <c r="AH30" s="86">
        <v>5401</v>
      </c>
      <c r="AI30" s="86">
        <v>5027</v>
      </c>
      <c r="AJ30" s="86">
        <v>4568</v>
      </c>
      <c r="AK30" s="86">
        <v>4178</v>
      </c>
      <c r="AL30" s="86">
        <v>3807</v>
      </c>
      <c r="AM30" s="86">
        <v>3410</v>
      </c>
      <c r="AN30" s="86">
        <v>3022</v>
      </c>
      <c r="AO30" s="86">
        <v>2695</v>
      </c>
      <c r="AP30" s="86">
        <v>2354</v>
      </c>
      <c r="AQ30" s="86">
        <v>2042</v>
      </c>
      <c r="AR30" s="86">
        <v>1857</v>
      </c>
      <c r="AS30" s="86">
        <v>1548</v>
      </c>
      <c r="AT30" s="86">
        <v>1233</v>
      </c>
      <c r="AU30" s="86">
        <v>1050</v>
      </c>
      <c r="AV30" s="86">
        <v>869</v>
      </c>
      <c r="AW30" s="86">
        <v>709</v>
      </c>
      <c r="AX30" s="86">
        <v>585</v>
      </c>
      <c r="AY30" s="86">
        <v>470</v>
      </c>
      <c r="AZ30" s="86">
        <v>391</v>
      </c>
      <c r="BA30" s="86">
        <v>304</v>
      </c>
      <c r="BB30" s="86">
        <v>253</v>
      </c>
      <c r="BC30" s="86">
        <v>190</v>
      </c>
      <c r="BD30" s="86">
        <v>155</v>
      </c>
      <c r="BE30" s="86">
        <v>114</v>
      </c>
      <c r="BF30" s="86">
        <v>82</v>
      </c>
      <c r="BG30" s="86">
        <v>56</v>
      </c>
      <c r="BH30" s="86">
        <v>46</v>
      </c>
      <c r="BI30" s="86">
        <v>37</v>
      </c>
      <c r="BJ30" s="86">
        <v>24</v>
      </c>
      <c r="BK30" s="86">
        <v>13</v>
      </c>
      <c r="BL30" s="86">
        <v>7</v>
      </c>
      <c r="BM30" s="86">
        <v>6</v>
      </c>
      <c r="BN30" s="86">
        <v>5</v>
      </c>
      <c r="BO30" s="86">
        <v>4</v>
      </c>
      <c r="BP30" s="86">
        <v>3</v>
      </c>
      <c r="BQ30" s="86">
        <v>2</v>
      </c>
      <c r="BR30" s="86">
        <v>2</v>
      </c>
      <c r="BS30" s="86">
        <v>2</v>
      </c>
      <c r="BT30" s="86">
        <v>1</v>
      </c>
      <c r="BU30" s="86">
        <v>0</v>
      </c>
    </row>
    <row r="31" spans="1:1024" x14ac:dyDescent="0.3">
      <c r="A31" s="85"/>
      <c r="B31" s="85"/>
      <c r="C31" s="86"/>
      <c r="D31" s="87"/>
      <c r="E31" s="87"/>
      <c r="F31" s="87"/>
      <c r="G31" s="87"/>
      <c r="H31" s="87"/>
      <c r="I31" s="87"/>
      <c r="J31" s="203"/>
      <c r="K31" s="203"/>
      <c r="L31" s="203"/>
      <c r="M31" s="203"/>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row>
    <row r="32" spans="1:1024" x14ac:dyDescent="0.3">
      <c r="A32" s="46" t="s">
        <v>56</v>
      </c>
      <c r="B32" s="46">
        <f>SUM(B26:B30)</f>
        <v>55977178</v>
      </c>
      <c r="C32" s="89">
        <f>D32+E32</f>
        <v>22972</v>
      </c>
      <c r="D32" s="87">
        <v>0</v>
      </c>
      <c r="E32" s="87">
        <f t="shared" ref="E32:AJ32" si="7">SUM(E26:E31)</f>
        <v>22972</v>
      </c>
      <c r="F32" s="87">
        <f t="shared" si="7"/>
        <v>22925</v>
      </c>
      <c r="G32" s="87">
        <f t="shared" si="7"/>
        <v>22777</v>
      </c>
      <c r="H32" s="87">
        <f t="shared" si="7"/>
        <v>22572</v>
      </c>
      <c r="I32" s="87">
        <f t="shared" si="7"/>
        <v>22348</v>
      </c>
      <c r="J32" s="203">
        <f t="shared" si="7"/>
        <v>22116</v>
      </c>
      <c r="K32" s="203">
        <f t="shared" si="7"/>
        <v>21887</v>
      </c>
      <c r="L32" s="203">
        <f t="shared" si="7"/>
        <v>21638</v>
      </c>
      <c r="M32" s="203">
        <f t="shared" si="7"/>
        <v>21360</v>
      </c>
      <c r="N32" s="86">
        <f t="shared" si="7"/>
        <v>21067</v>
      </c>
      <c r="O32" s="86">
        <f t="shared" si="7"/>
        <v>20759</v>
      </c>
      <c r="P32" s="86">
        <f t="shared" si="7"/>
        <v>20430</v>
      </c>
      <c r="Q32" s="86">
        <f t="shared" si="7"/>
        <v>20098</v>
      </c>
      <c r="R32" s="86">
        <f t="shared" si="7"/>
        <v>19735</v>
      </c>
      <c r="S32" s="86">
        <f t="shared" si="7"/>
        <v>19362</v>
      </c>
      <c r="T32" s="86">
        <f t="shared" si="7"/>
        <v>18942</v>
      </c>
      <c r="U32" s="86">
        <f t="shared" si="7"/>
        <v>18501</v>
      </c>
      <c r="V32" s="86">
        <f t="shared" si="7"/>
        <v>18027</v>
      </c>
      <c r="W32" s="86">
        <f t="shared" si="7"/>
        <v>17553</v>
      </c>
      <c r="X32" s="86">
        <f t="shared" si="7"/>
        <v>17005</v>
      </c>
      <c r="Y32" s="86">
        <f t="shared" si="7"/>
        <v>16492</v>
      </c>
      <c r="Z32" s="86">
        <f t="shared" si="7"/>
        <v>15931</v>
      </c>
      <c r="AA32" s="86">
        <f t="shared" si="7"/>
        <v>15334</v>
      </c>
      <c r="AB32" s="86">
        <f t="shared" si="7"/>
        <v>14709</v>
      </c>
      <c r="AC32" s="86">
        <f t="shared" si="7"/>
        <v>14032</v>
      </c>
      <c r="AD32" s="86">
        <f t="shared" si="7"/>
        <v>13397</v>
      </c>
      <c r="AE32" s="86">
        <f t="shared" si="7"/>
        <v>12714</v>
      </c>
      <c r="AF32" s="86">
        <f t="shared" si="7"/>
        <v>12008</v>
      </c>
      <c r="AG32" s="86">
        <f t="shared" si="7"/>
        <v>11240</v>
      </c>
      <c r="AH32" s="86">
        <f t="shared" si="7"/>
        <v>10511</v>
      </c>
      <c r="AI32" s="86">
        <f t="shared" si="7"/>
        <v>9735</v>
      </c>
      <c r="AJ32" s="86">
        <f t="shared" si="7"/>
        <v>8851</v>
      </c>
      <c r="AK32" s="86">
        <f t="shared" ref="AK32:BP32" si="8">SUM(AK26:AK31)</f>
        <v>8051</v>
      </c>
      <c r="AL32" s="86">
        <f t="shared" si="8"/>
        <v>7328</v>
      </c>
      <c r="AM32" s="86">
        <f t="shared" si="8"/>
        <v>6593</v>
      </c>
      <c r="AN32" s="86">
        <f t="shared" si="8"/>
        <v>5826</v>
      </c>
      <c r="AO32" s="86">
        <f t="shared" si="8"/>
        <v>5163</v>
      </c>
      <c r="AP32" s="86">
        <f t="shared" si="8"/>
        <v>4537</v>
      </c>
      <c r="AQ32" s="86">
        <f t="shared" si="8"/>
        <v>3925</v>
      </c>
      <c r="AR32" s="86">
        <f t="shared" si="8"/>
        <v>3554</v>
      </c>
      <c r="AS32" s="86">
        <f t="shared" si="8"/>
        <v>2947</v>
      </c>
      <c r="AT32" s="86">
        <f t="shared" si="8"/>
        <v>2335</v>
      </c>
      <c r="AU32" s="86">
        <f t="shared" si="8"/>
        <v>1978</v>
      </c>
      <c r="AV32" s="86">
        <f t="shared" si="8"/>
        <v>1620</v>
      </c>
      <c r="AW32" s="86">
        <f t="shared" si="8"/>
        <v>1296</v>
      </c>
      <c r="AX32" s="86">
        <f t="shared" si="8"/>
        <v>1047</v>
      </c>
      <c r="AY32" s="86">
        <f t="shared" si="8"/>
        <v>846</v>
      </c>
      <c r="AZ32" s="86">
        <f t="shared" si="8"/>
        <v>688</v>
      </c>
      <c r="BA32" s="86">
        <f t="shared" si="8"/>
        <v>538</v>
      </c>
      <c r="BB32" s="86">
        <f t="shared" si="8"/>
        <v>436</v>
      </c>
      <c r="BC32" s="86">
        <f t="shared" si="8"/>
        <v>330</v>
      </c>
      <c r="BD32" s="86">
        <f t="shared" si="8"/>
        <v>268</v>
      </c>
      <c r="BE32" s="86">
        <f t="shared" si="8"/>
        <v>201</v>
      </c>
      <c r="BF32" s="86">
        <f t="shared" si="8"/>
        <v>155</v>
      </c>
      <c r="BG32" s="86">
        <f t="shared" si="8"/>
        <v>113</v>
      </c>
      <c r="BH32" s="86">
        <f t="shared" si="8"/>
        <v>85</v>
      </c>
      <c r="BI32" s="86">
        <f t="shared" si="8"/>
        <v>62</v>
      </c>
      <c r="BJ32" s="86">
        <f t="shared" si="8"/>
        <v>43</v>
      </c>
      <c r="BK32" s="86">
        <f t="shared" si="8"/>
        <v>29</v>
      </c>
      <c r="BL32" s="86">
        <f t="shared" si="8"/>
        <v>18</v>
      </c>
      <c r="BM32" s="86">
        <f t="shared" si="8"/>
        <v>17</v>
      </c>
      <c r="BN32" s="86">
        <f t="shared" si="8"/>
        <v>13</v>
      </c>
      <c r="BO32" s="86">
        <f t="shared" si="8"/>
        <v>8</v>
      </c>
      <c r="BP32" s="86">
        <f t="shared" si="8"/>
        <v>7</v>
      </c>
      <c r="BQ32" s="86">
        <f t="shared" ref="BQ32:BU32" si="9">SUM(BQ26:BQ31)</f>
        <v>5</v>
      </c>
      <c r="BR32" s="86">
        <f t="shared" si="9"/>
        <v>3</v>
      </c>
      <c r="BS32" s="86">
        <f t="shared" si="9"/>
        <v>3</v>
      </c>
      <c r="BT32" s="86">
        <f t="shared" si="9"/>
        <v>1</v>
      </c>
      <c r="BU32" s="86">
        <f t="shared" si="9"/>
        <v>0</v>
      </c>
    </row>
    <row r="33" spans="1:74" x14ac:dyDescent="0.3">
      <c r="A33" s="85"/>
      <c r="B33" s="85"/>
      <c r="C33" s="86"/>
      <c r="D33" s="87"/>
      <c r="E33" s="87"/>
      <c r="F33" s="87"/>
      <c r="G33" s="87"/>
      <c r="H33" s="87"/>
      <c r="I33" s="87"/>
      <c r="J33" s="203"/>
      <c r="K33" s="203"/>
      <c r="L33" s="203"/>
      <c r="M33" s="203"/>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row>
    <row r="34" spans="1:74" x14ac:dyDescent="0.3">
      <c r="A34" s="57" t="s">
        <v>36</v>
      </c>
      <c r="B34" s="90">
        <v>0</v>
      </c>
      <c r="C34" s="91">
        <f>D34+J34</f>
        <v>0</v>
      </c>
      <c r="D34" s="92">
        <v>0</v>
      </c>
      <c r="E34" s="92">
        <v>0</v>
      </c>
      <c r="F34" s="92">
        <v>0</v>
      </c>
      <c r="G34" s="92">
        <v>0</v>
      </c>
      <c r="H34" s="92">
        <v>0</v>
      </c>
      <c r="I34" s="92">
        <v>0</v>
      </c>
      <c r="J34" s="204">
        <v>0</v>
      </c>
      <c r="K34" s="204">
        <v>0</v>
      </c>
      <c r="L34" s="204">
        <v>0</v>
      </c>
      <c r="M34" s="204">
        <v>0</v>
      </c>
      <c r="N34" s="93">
        <v>0</v>
      </c>
      <c r="O34" s="93">
        <v>0</v>
      </c>
      <c r="P34" s="93">
        <v>0</v>
      </c>
      <c r="Q34" s="93">
        <v>0</v>
      </c>
      <c r="R34" s="93">
        <v>0</v>
      </c>
      <c r="S34" s="93">
        <v>0</v>
      </c>
      <c r="T34" s="93">
        <v>0</v>
      </c>
      <c r="U34" s="93">
        <v>0</v>
      </c>
      <c r="V34" s="93">
        <v>0</v>
      </c>
      <c r="W34" s="93">
        <v>0</v>
      </c>
      <c r="X34" s="93">
        <v>0</v>
      </c>
      <c r="Y34" s="93">
        <v>0</v>
      </c>
      <c r="Z34" s="93">
        <v>0</v>
      </c>
      <c r="AA34" s="93">
        <v>0</v>
      </c>
      <c r="AB34" s="93">
        <v>0</v>
      </c>
      <c r="AC34" s="93">
        <v>0</v>
      </c>
      <c r="AD34" s="93">
        <v>0</v>
      </c>
      <c r="AE34" s="93">
        <v>0</v>
      </c>
      <c r="AF34" s="93">
        <v>0</v>
      </c>
      <c r="AG34" s="93">
        <v>0</v>
      </c>
      <c r="AH34" s="93">
        <v>0</v>
      </c>
      <c r="AI34" s="93">
        <v>0</v>
      </c>
      <c r="AJ34" s="93">
        <v>0</v>
      </c>
      <c r="AK34" s="93">
        <v>0</v>
      </c>
      <c r="AL34" s="93">
        <v>0</v>
      </c>
      <c r="AM34" s="93">
        <v>0</v>
      </c>
      <c r="AN34" s="93">
        <v>0</v>
      </c>
      <c r="AO34" s="93">
        <v>0</v>
      </c>
      <c r="AP34" s="93">
        <v>0</v>
      </c>
      <c r="AQ34" s="93">
        <v>0</v>
      </c>
      <c r="AR34" s="93">
        <v>0</v>
      </c>
      <c r="AS34" s="93">
        <v>0</v>
      </c>
      <c r="AT34" s="93">
        <v>0</v>
      </c>
      <c r="AU34" s="93">
        <v>0</v>
      </c>
      <c r="AV34" s="93">
        <v>0</v>
      </c>
      <c r="AW34" s="93">
        <v>0</v>
      </c>
      <c r="AX34" s="93">
        <v>0</v>
      </c>
      <c r="AY34" s="93">
        <v>0</v>
      </c>
      <c r="AZ34" s="93">
        <v>0</v>
      </c>
      <c r="BA34" s="93">
        <v>0</v>
      </c>
      <c r="BB34" s="93">
        <v>0</v>
      </c>
      <c r="BC34" s="93">
        <v>0</v>
      </c>
      <c r="BD34" s="93">
        <v>0</v>
      </c>
      <c r="BE34" s="93">
        <v>0</v>
      </c>
      <c r="BF34" s="93">
        <v>0</v>
      </c>
      <c r="BG34" s="93">
        <v>0</v>
      </c>
      <c r="BH34" s="93">
        <v>0</v>
      </c>
      <c r="BI34" s="93">
        <v>0</v>
      </c>
      <c r="BJ34" s="93">
        <v>0</v>
      </c>
      <c r="BK34" s="93">
        <v>0</v>
      </c>
      <c r="BL34" s="93">
        <v>0</v>
      </c>
      <c r="BM34" s="93">
        <v>0</v>
      </c>
      <c r="BN34" s="93">
        <v>0</v>
      </c>
      <c r="BO34" s="93">
        <v>0</v>
      </c>
      <c r="BP34" s="93">
        <v>0</v>
      </c>
      <c r="BQ34" s="93">
        <v>0</v>
      </c>
      <c r="BR34" s="93">
        <v>0</v>
      </c>
      <c r="BS34" s="93">
        <v>0</v>
      </c>
      <c r="BT34" s="93">
        <v>0</v>
      </c>
      <c r="BU34" s="93">
        <v>0</v>
      </c>
    </row>
    <row r="35" spans="1:74" x14ac:dyDescent="0.3">
      <c r="A35" s="105" t="s">
        <v>71</v>
      </c>
      <c r="B35" s="95">
        <f>B32+B34</f>
        <v>55977178</v>
      </c>
      <c r="C35" s="106">
        <f>D35+E35</f>
        <v>22972</v>
      </c>
      <c r="D35" s="97">
        <f>SUM(D26:D30)</f>
        <v>0</v>
      </c>
      <c r="E35" s="97">
        <f t="shared" ref="E35:AJ35" si="10">E32+E34</f>
        <v>22972</v>
      </c>
      <c r="F35" s="97">
        <f t="shared" si="10"/>
        <v>22925</v>
      </c>
      <c r="G35" s="97">
        <f t="shared" si="10"/>
        <v>22777</v>
      </c>
      <c r="H35" s="97">
        <f t="shared" si="10"/>
        <v>22572</v>
      </c>
      <c r="I35" s="97">
        <f t="shared" si="10"/>
        <v>22348</v>
      </c>
      <c r="J35" s="205">
        <f t="shared" si="10"/>
        <v>22116</v>
      </c>
      <c r="K35" s="205">
        <f t="shared" si="10"/>
        <v>21887</v>
      </c>
      <c r="L35" s="205">
        <f t="shared" si="10"/>
        <v>21638</v>
      </c>
      <c r="M35" s="205">
        <f t="shared" si="10"/>
        <v>21360</v>
      </c>
      <c r="N35" s="98">
        <f t="shared" si="10"/>
        <v>21067</v>
      </c>
      <c r="O35" s="98">
        <f t="shared" si="10"/>
        <v>20759</v>
      </c>
      <c r="P35" s="98">
        <f t="shared" si="10"/>
        <v>20430</v>
      </c>
      <c r="Q35" s="98">
        <f t="shared" si="10"/>
        <v>20098</v>
      </c>
      <c r="R35" s="98">
        <f t="shared" si="10"/>
        <v>19735</v>
      </c>
      <c r="S35" s="98">
        <f t="shared" si="10"/>
        <v>19362</v>
      </c>
      <c r="T35" s="98">
        <f t="shared" si="10"/>
        <v>18942</v>
      </c>
      <c r="U35" s="98">
        <f t="shared" si="10"/>
        <v>18501</v>
      </c>
      <c r="V35" s="98">
        <f t="shared" si="10"/>
        <v>18027</v>
      </c>
      <c r="W35" s="98">
        <f t="shared" si="10"/>
        <v>17553</v>
      </c>
      <c r="X35" s="98">
        <f t="shared" si="10"/>
        <v>17005</v>
      </c>
      <c r="Y35" s="98">
        <f t="shared" si="10"/>
        <v>16492</v>
      </c>
      <c r="Z35" s="98">
        <f t="shared" si="10"/>
        <v>15931</v>
      </c>
      <c r="AA35" s="98">
        <f t="shared" si="10"/>
        <v>15334</v>
      </c>
      <c r="AB35" s="98">
        <f t="shared" si="10"/>
        <v>14709</v>
      </c>
      <c r="AC35" s="98">
        <f t="shared" si="10"/>
        <v>14032</v>
      </c>
      <c r="AD35" s="98">
        <f t="shared" si="10"/>
        <v>13397</v>
      </c>
      <c r="AE35" s="98">
        <f t="shared" si="10"/>
        <v>12714</v>
      </c>
      <c r="AF35" s="98">
        <f t="shared" si="10"/>
        <v>12008</v>
      </c>
      <c r="AG35" s="98">
        <f t="shared" si="10"/>
        <v>11240</v>
      </c>
      <c r="AH35" s="98">
        <f t="shared" si="10"/>
        <v>10511</v>
      </c>
      <c r="AI35" s="98">
        <f t="shared" si="10"/>
        <v>9735</v>
      </c>
      <c r="AJ35" s="98">
        <f t="shared" si="10"/>
        <v>8851</v>
      </c>
      <c r="AK35" s="98">
        <f t="shared" ref="AK35:BP35" si="11">AK32+AK34</f>
        <v>8051</v>
      </c>
      <c r="AL35" s="98">
        <f t="shared" si="11"/>
        <v>7328</v>
      </c>
      <c r="AM35" s="98">
        <f t="shared" si="11"/>
        <v>6593</v>
      </c>
      <c r="AN35" s="98">
        <f t="shared" si="11"/>
        <v>5826</v>
      </c>
      <c r="AO35" s="98">
        <f t="shared" si="11"/>
        <v>5163</v>
      </c>
      <c r="AP35" s="98">
        <f t="shared" si="11"/>
        <v>4537</v>
      </c>
      <c r="AQ35" s="98">
        <f t="shared" si="11"/>
        <v>3925</v>
      </c>
      <c r="AR35" s="98">
        <f t="shared" si="11"/>
        <v>3554</v>
      </c>
      <c r="AS35" s="98">
        <f t="shared" si="11"/>
        <v>2947</v>
      </c>
      <c r="AT35" s="98">
        <f t="shared" si="11"/>
        <v>2335</v>
      </c>
      <c r="AU35" s="98">
        <f t="shared" si="11"/>
        <v>1978</v>
      </c>
      <c r="AV35" s="98">
        <f t="shared" si="11"/>
        <v>1620</v>
      </c>
      <c r="AW35" s="98">
        <f t="shared" si="11"/>
        <v>1296</v>
      </c>
      <c r="AX35" s="98">
        <f t="shared" si="11"/>
        <v>1047</v>
      </c>
      <c r="AY35" s="98">
        <f t="shared" si="11"/>
        <v>846</v>
      </c>
      <c r="AZ35" s="98">
        <f t="shared" si="11"/>
        <v>688</v>
      </c>
      <c r="BA35" s="98">
        <f t="shared" si="11"/>
        <v>538</v>
      </c>
      <c r="BB35" s="98">
        <f t="shared" si="11"/>
        <v>436</v>
      </c>
      <c r="BC35" s="98">
        <f t="shared" si="11"/>
        <v>330</v>
      </c>
      <c r="BD35" s="98">
        <f t="shared" si="11"/>
        <v>268</v>
      </c>
      <c r="BE35" s="98">
        <f t="shared" si="11"/>
        <v>201</v>
      </c>
      <c r="BF35" s="98">
        <f t="shared" si="11"/>
        <v>155</v>
      </c>
      <c r="BG35" s="98">
        <f t="shared" si="11"/>
        <v>113</v>
      </c>
      <c r="BH35" s="98">
        <f t="shared" si="11"/>
        <v>85</v>
      </c>
      <c r="BI35" s="98">
        <f t="shared" si="11"/>
        <v>62</v>
      </c>
      <c r="BJ35" s="98">
        <f t="shared" si="11"/>
        <v>43</v>
      </c>
      <c r="BK35" s="98">
        <f t="shared" si="11"/>
        <v>29</v>
      </c>
      <c r="BL35" s="98">
        <f t="shared" si="11"/>
        <v>18</v>
      </c>
      <c r="BM35" s="98">
        <f t="shared" si="11"/>
        <v>17</v>
      </c>
      <c r="BN35" s="98">
        <f t="shared" si="11"/>
        <v>13</v>
      </c>
      <c r="BO35" s="98">
        <f t="shared" si="11"/>
        <v>8</v>
      </c>
      <c r="BP35" s="98">
        <f t="shared" si="11"/>
        <v>7</v>
      </c>
      <c r="BQ35" s="98">
        <f t="shared" ref="BQ35:BU35" si="12">BQ32+BQ34</f>
        <v>5</v>
      </c>
      <c r="BR35" s="98">
        <f t="shared" si="12"/>
        <v>3</v>
      </c>
      <c r="BS35" s="98">
        <f t="shared" si="12"/>
        <v>3</v>
      </c>
      <c r="BT35" s="98">
        <f t="shared" si="12"/>
        <v>1</v>
      </c>
      <c r="BU35" s="98">
        <f t="shared" si="12"/>
        <v>0</v>
      </c>
    </row>
    <row r="37" spans="1:74" s="7" customFormat="1" x14ac:dyDescent="0.3">
      <c r="A37" s="107"/>
      <c r="B37" s="107"/>
      <c r="C37" s="9"/>
      <c r="D37" s="9"/>
      <c r="E37" s="9"/>
      <c r="F37" s="9"/>
      <c r="G37" s="9"/>
      <c r="H37" s="9"/>
      <c r="I37" s="9"/>
      <c r="J37" s="197"/>
      <c r="K37" s="197"/>
      <c r="L37" s="197"/>
      <c r="M37" s="197"/>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row>
    <row r="38" spans="1:74" s="13" customFormat="1" ht="15.5" x14ac:dyDescent="0.35">
      <c r="A38" s="14" t="s">
        <v>3</v>
      </c>
      <c r="B38" s="14"/>
      <c r="C38" s="1"/>
      <c r="D38" s="1"/>
      <c r="E38" s="1"/>
      <c r="F38" s="1"/>
      <c r="G38" s="1"/>
      <c r="H38" s="1"/>
      <c r="I38" s="1"/>
      <c r="J38" s="199"/>
      <c r="K38" s="199"/>
      <c r="L38" s="199"/>
      <c r="M38" s="199"/>
      <c r="N38" s="1"/>
      <c r="O38" s="4"/>
      <c r="P38" s="4"/>
      <c r="Q38" s="4"/>
      <c r="R38" s="4"/>
      <c r="S38" s="4"/>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row>
    <row r="39" spans="1:74" s="13" customFormat="1" ht="15.5" x14ac:dyDescent="0.35">
      <c r="A39" s="108" t="s">
        <v>79</v>
      </c>
      <c r="B39" s="108"/>
      <c r="C39" s="1"/>
      <c r="D39" s="1"/>
      <c r="E39" s="1"/>
      <c r="F39" s="1"/>
      <c r="G39" s="1"/>
      <c r="H39" s="1"/>
      <c r="I39" s="1"/>
      <c r="J39" s="199"/>
      <c r="K39" s="199"/>
      <c r="L39" s="199"/>
      <c r="M39" s="199"/>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row>
    <row r="40" spans="1:74" s="1" customFormat="1" ht="15.5" x14ac:dyDescent="0.35">
      <c r="A40" s="1" t="s">
        <v>61</v>
      </c>
      <c r="C40" s="109" t="s">
        <v>11</v>
      </c>
      <c r="D40" s="109"/>
      <c r="E40" s="109"/>
      <c r="F40" s="109"/>
      <c r="G40" s="109"/>
      <c r="H40" s="109"/>
      <c r="I40" s="109"/>
      <c r="J40" s="208"/>
      <c r="K40" s="208"/>
      <c r="L40" s="208"/>
      <c r="M40" s="208"/>
      <c r="N40" s="109"/>
    </row>
    <row r="41" spans="1:74" s="13" customFormat="1" ht="15.5" x14ac:dyDescent="0.35">
      <c r="A41" s="1" t="s">
        <v>62</v>
      </c>
      <c r="B41" s="1"/>
      <c r="C41" s="13" t="s">
        <v>80</v>
      </c>
      <c r="J41" s="209"/>
      <c r="K41" s="209"/>
      <c r="L41" s="209"/>
      <c r="M41" s="209"/>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row>
    <row r="42" spans="1:74" x14ac:dyDescent="0.3">
      <c r="A42" s="70" t="s">
        <v>58</v>
      </c>
      <c r="B42" s="7" t="s">
        <v>81</v>
      </c>
      <c r="C42" s="7"/>
      <c r="D42" s="7"/>
      <c r="E42" s="7"/>
      <c r="F42" s="7"/>
      <c r="G42" s="7"/>
      <c r="H42" s="7"/>
      <c r="I42" s="7"/>
      <c r="J42" s="210"/>
      <c r="K42" s="210"/>
    </row>
    <row r="43" spans="1:74" x14ac:dyDescent="0.3">
      <c r="A43" s="70"/>
      <c r="B43" s="7"/>
      <c r="C43" s="7"/>
      <c r="D43" s="7"/>
      <c r="E43" s="7"/>
      <c r="F43" s="7"/>
      <c r="G43" s="7"/>
      <c r="H43" s="7"/>
      <c r="I43" s="7"/>
      <c r="J43" s="210"/>
      <c r="K43" s="210"/>
    </row>
    <row r="44" spans="1:74" s="7" customFormat="1" ht="13.5" customHeight="1" x14ac:dyDescent="0.35">
      <c r="A44" s="110" t="s">
        <v>82</v>
      </c>
      <c r="B44" s="110"/>
      <c r="C44" s="9"/>
      <c r="D44" s="9"/>
      <c r="E44" s="9"/>
      <c r="F44" s="9"/>
      <c r="G44" s="9"/>
      <c r="H44" s="9"/>
      <c r="I44" s="9"/>
      <c r="J44" s="197"/>
      <c r="K44" s="197"/>
      <c r="L44" s="197"/>
      <c r="M44" s="197"/>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row>
    <row r="45" spans="1:74" s="7" customFormat="1" ht="34.5" customHeight="1" x14ac:dyDescent="0.35">
      <c r="A45" s="221" t="s">
        <v>83</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row>
    <row r="48" spans="1:74" x14ac:dyDescent="0.3">
      <c r="B48" s="76" t="s">
        <v>84</v>
      </c>
    </row>
  </sheetData>
  <mergeCells count="4">
    <mergeCell ref="B7:B9"/>
    <mergeCell ref="C7:BU7"/>
    <mergeCell ref="B23:B25"/>
    <mergeCell ref="A45:AD45"/>
  </mergeCells>
  <pageMargins left="0.7" right="0.7" top="0.75" bottom="0.7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2"/>
  <sheetViews>
    <sheetView topLeftCell="A56" zoomScale="60" zoomScaleNormal="60" workbookViewId="0">
      <pane xSplit="2" topLeftCell="C1" activePane="topRight" state="frozen"/>
      <selection activeCell="A44" sqref="A44"/>
      <selection pane="topRight" activeCell="T82" sqref="T82"/>
    </sheetView>
  </sheetViews>
  <sheetFormatPr baseColWidth="10" defaultColWidth="8.7265625" defaultRowHeight="13" x14ac:dyDescent="0.3"/>
  <cols>
    <col min="1" max="1" width="9.453125" style="9" customWidth="1"/>
    <col min="2" max="2" width="9" style="9" customWidth="1"/>
    <col min="3" max="7" width="8.54296875" style="9" customWidth="1"/>
    <col min="8" max="12" width="10.54296875" style="9" customWidth="1"/>
    <col min="13" max="17" width="8.54296875" style="9" customWidth="1"/>
    <col min="18" max="21" width="10.54296875" style="9" customWidth="1"/>
    <col min="22" max="590" width="11.54296875" style="9"/>
    <col min="591" max="667" width="11.54296875" style="7"/>
    <col min="668" max="801" width="8.7265625" style="7" customWidth="1"/>
    <col min="802" max="876" width="8.7265625" customWidth="1"/>
    <col min="877" max="1025" width="11.54296875"/>
  </cols>
  <sheetData>
    <row r="1" spans="1:1024" s="1" customFormat="1" ht="15.5" x14ac:dyDescent="0.35">
      <c r="A1" s="4" t="s">
        <v>85</v>
      </c>
      <c r="VS1" s="13"/>
      <c r="VT1" s="13"/>
      <c r="VU1" s="13"/>
      <c r="VV1" s="13"/>
      <c r="VW1" s="13"/>
      <c r="VX1" s="13"/>
      <c r="VY1" s="13"/>
      <c r="VZ1" s="13"/>
      <c r="WA1" s="13"/>
      <c r="WB1" s="13"/>
      <c r="WC1" s="13"/>
      <c r="WD1" s="13"/>
      <c r="WE1" s="13"/>
      <c r="WF1" s="13"/>
      <c r="WG1" s="13"/>
      <c r="WH1" s="13"/>
      <c r="WI1" s="13"/>
      <c r="WJ1" s="13"/>
      <c r="WK1" s="13"/>
      <c r="WL1" s="13"/>
      <c r="WM1" s="13"/>
      <c r="WN1" s="13"/>
      <c r="WO1" s="13"/>
      <c r="WP1" s="13"/>
      <c r="WQ1" s="13"/>
      <c r="WR1" s="13"/>
      <c r="WS1" s="13"/>
      <c r="WT1" s="13"/>
      <c r="WU1" s="13"/>
      <c r="WV1" s="13"/>
      <c r="WW1" s="13"/>
      <c r="WX1" s="13"/>
      <c r="WY1" s="13"/>
      <c r="WZ1" s="13"/>
      <c r="XA1" s="13"/>
      <c r="XB1" s="13"/>
      <c r="XC1" s="13"/>
      <c r="XD1" s="13"/>
      <c r="XE1" s="13"/>
      <c r="XF1" s="13"/>
      <c r="XG1" s="13"/>
      <c r="XH1" s="13"/>
      <c r="XI1" s="13"/>
      <c r="XJ1" s="13"/>
      <c r="XK1" s="13"/>
      <c r="XL1" s="13"/>
      <c r="XM1" s="13"/>
      <c r="XN1" s="13"/>
      <c r="XO1" s="13"/>
      <c r="XP1" s="13"/>
      <c r="XQ1" s="13"/>
      <c r="XR1" s="13"/>
      <c r="XS1" s="13"/>
      <c r="XT1" s="13"/>
      <c r="XU1" s="13"/>
      <c r="XV1" s="13"/>
      <c r="XW1" s="13"/>
      <c r="XX1" s="13"/>
      <c r="XY1" s="13"/>
      <c r="XZ1" s="13"/>
      <c r="YA1" s="13"/>
      <c r="YB1" s="13"/>
      <c r="YC1" s="13"/>
      <c r="YD1" s="13"/>
      <c r="YE1" s="13"/>
      <c r="YF1" s="13"/>
      <c r="YG1" s="13"/>
      <c r="YH1" s="13"/>
      <c r="YI1" s="13"/>
      <c r="YJ1" s="13"/>
      <c r="YK1" s="13"/>
      <c r="YL1" s="13"/>
      <c r="YM1" s="13"/>
      <c r="YN1" s="13"/>
      <c r="YO1" s="13"/>
      <c r="YP1" s="13"/>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1" customFormat="1" ht="99.65" customHeight="1" x14ac:dyDescent="0.45">
      <c r="A2" s="111" t="s">
        <v>86</v>
      </c>
      <c r="B2" s="222" t="s">
        <v>87</v>
      </c>
      <c r="C2" s="222"/>
      <c r="D2" s="222"/>
      <c r="E2" s="222"/>
      <c r="F2" s="222"/>
      <c r="G2" s="222"/>
      <c r="H2" s="222"/>
      <c r="I2" s="222"/>
      <c r="J2" s="222"/>
      <c r="K2" s="222"/>
      <c r="L2" s="222"/>
      <c r="M2" s="222"/>
      <c r="N2" s="222"/>
      <c r="O2" s="222"/>
      <c r="P2" s="222"/>
      <c r="Q2" s="222"/>
      <c r="R2" s="222"/>
      <c r="S2" s="222"/>
      <c r="T2" s="222"/>
      <c r="U2" s="222"/>
      <c r="VZ2" s="7"/>
      <c r="WA2" s="7"/>
      <c r="WB2" s="7"/>
      <c r="WC2" s="7"/>
      <c r="WD2" s="7"/>
      <c r="WE2" s="7"/>
      <c r="WF2" s="7"/>
      <c r="WG2" s="7"/>
      <c r="WH2" s="7"/>
      <c r="WI2" s="7"/>
      <c r="WJ2" s="7"/>
      <c r="WK2" s="7"/>
      <c r="WL2" s="7"/>
      <c r="WM2" s="7"/>
      <c r="WN2" s="7"/>
      <c r="WO2" s="7"/>
      <c r="WP2" s="7"/>
      <c r="WQ2" s="7"/>
      <c r="WR2" s="7"/>
      <c r="WS2" s="7"/>
      <c r="WT2" s="7"/>
      <c r="WU2" s="7"/>
      <c r="WV2" s="7"/>
      <c r="WW2" s="7"/>
      <c r="WX2" s="7"/>
      <c r="WY2" s="7"/>
      <c r="WZ2" s="7"/>
      <c r="XA2" s="7"/>
      <c r="XB2" s="7"/>
      <c r="XC2" s="7"/>
      <c r="XD2" s="7"/>
      <c r="XE2" s="7"/>
      <c r="XF2" s="7"/>
      <c r="XG2" s="7"/>
      <c r="XH2" s="7"/>
      <c r="XI2" s="7"/>
      <c r="XJ2" s="7"/>
      <c r="XK2" s="7"/>
      <c r="XL2" s="7"/>
      <c r="XM2" s="7"/>
      <c r="XN2" s="7"/>
      <c r="XO2" s="7"/>
      <c r="XP2" s="7"/>
      <c r="XQ2" s="7"/>
      <c r="XR2" s="7"/>
      <c r="XS2" s="7"/>
      <c r="XT2" s="7"/>
      <c r="XU2" s="7"/>
      <c r="XV2" s="7"/>
      <c r="XW2" s="7"/>
      <c r="XX2" s="7"/>
      <c r="XY2" s="7"/>
      <c r="XZ2" s="7"/>
      <c r="YA2" s="7"/>
      <c r="YB2" s="7"/>
      <c r="YC2" s="7"/>
      <c r="YD2" s="7"/>
      <c r="YE2" s="7"/>
      <c r="YF2" s="7"/>
      <c r="YG2" s="7"/>
      <c r="YH2" s="7"/>
      <c r="YI2" s="7"/>
      <c r="YJ2" s="7"/>
      <c r="YK2" s="7"/>
      <c r="YL2" s="7"/>
      <c r="YM2" s="7"/>
      <c r="YN2" s="7"/>
      <c r="YO2" s="7"/>
      <c r="YP2" s="7"/>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 customFormat="1" ht="15.5" x14ac:dyDescent="0.35">
      <c r="A3" s="4" t="s">
        <v>22</v>
      </c>
      <c r="VS3" s="13"/>
      <c r="VT3" s="13"/>
      <c r="VU3" s="13"/>
      <c r="VV3" s="13"/>
      <c r="VW3" s="13"/>
      <c r="VX3" s="13"/>
      <c r="VY3" s="13"/>
      <c r="VZ3" s="13"/>
      <c r="WA3" s="13"/>
      <c r="WB3" s="13"/>
      <c r="WC3" s="13"/>
      <c r="WD3" s="13"/>
      <c r="WE3" s="13"/>
      <c r="WF3" s="13"/>
      <c r="WG3" s="13"/>
      <c r="WH3" s="13"/>
      <c r="WI3" s="13"/>
      <c r="WJ3" s="13"/>
      <c r="WK3" s="13"/>
      <c r="WL3" s="13"/>
      <c r="WM3" s="13"/>
      <c r="WN3" s="13"/>
      <c r="WO3" s="13"/>
      <c r="WP3" s="13"/>
      <c r="WQ3" s="13"/>
      <c r="WR3" s="13"/>
      <c r="WS3" s="13"/>
      <c r="WT3" s="13"/>
      <c r="WU3" s="13"/>
      <c r="WV3" s="13"/>
      <c r="WW3" s="13"/>
      <c r="WX3" s="13"/>
      <c r="WY3" s="13"/>
      <c r="WZ3" s="13"/>
      <c r="XA3" s="13"/>
      <c r="XB3" s="13"/>
      <c r="XC3" s="13"/>
      <c r="XD3" s="13"/>
      <c r="XE3" s="13"/>
      <c r="XF3" s="13"/>
      <c r="XG3" s="13"/>
      <c r="XH3" s="13"/>
      <c r="XI3" s="13"/>
      <c r="XJ3" s="13"/>
      <c r="XK3" s="13"/>
      <c r="XL3" s="13"/>
      <c r="XM3" s="13"/>
      <c r="XN3" s="13"/>
      <c r="XO3" s="13"/>
      <c r="XP3" s="13"/>
      <c r="XQ3" s="13"/>
      <c r="XR3" s="13"/>
      <c r="XS3" s="13"/>
      <c r="XT3" s="13"/>
      <c r="XU3" s="13"/>
      <c r="XV3" s="13"/>
      <c r="XW3" s="13"/>
      <c r="XX3" s="13"/>
      <c r="XY3" s="13"/>
      <c r="XZ3" s="13"/>
      <c r="YA3" s="13"/>
      <c r="YB3" s="13"/>
      <c r="YC3" s="13"/>
      <c r="YD3" s="13"/>
      <c r="YE3" s="13"/>
      <c r="YF3" s="13"/>
      <c r="YG3" s="13"/>
      <c r="YH3" s="13"/>
      <c r="YI3" s="13"/>
      <c r="YJ3" s="13"/>
      <c r="YK3" s="13"/>
      <c r="YL3" s="13"/>
      <c r="YM3" s="13"/>
      <c r="YN3" s="13"/>
      <c r="YO3" s="13"/>
      <c r="YP3" s="1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 customFormat="1" ht="15.5" x14ac:dyDescent="0.35">
      <c r="A4" s="14" t="s">
        <v>88</v>
      </c>
      <c r="VS4" s="13"/>
      <c r="VT4" s="13"/>
      <c r="VU4" s="13"/>
      <c r="VV4" s="13"/>
      <c r="VW4" s="13"/>
      <c r="VX4" s="13"/>
      <c r="VY4" s="13"/>
      <c r="VZ4" s="13"/>
      <c r="WA4" s="13"/>
      <c r="WB4" s="13"/>
      <c r="WC4" s="13"/>
      <c r="WD4" s="13"/>
      <c r="WE4" s="13"/>
      <c r="WF4" s="13"/>
      <c r="WG4" s="13"/>
      <c r="WH4" s="13"/>
      <c r="WI4" s="13"/>
      <c r="WJ4" s="13"/>
      <c r="WK4" s="13"/>
      <c r="WL4" s="13"/>
      <c r="WM4" s="13"/>
      <c r="WN4" s="13"/>
      <c r="WO4" s="13"/>
      <c r="WP4" s="13"/>
      <c r="WQ4" s="13"/>
      <c r="WR4" s="13"/>
      <c r="WS4" s="13"/>
      <c r="WT4" s="13"/>
      <c r="WU4" s="13"/>
      <c r="WV4" s="13"/>
      <c r="WW4" s="13"/>
      <c r="WX4" s="13"/>
      <c r="WY4" s="13"/>
      <c r="WZ4" s="13"/>
      <c r="XA4" s="13"/>
      <c r="XB4" s="13"/>
      <c r="XC4" s="13"/>
      <c r="XD4" s="13"/>
      <c r="XE4" s="13"/>
      <c r="XF4" s="13"/>
      <c r="XG4" s="13"/>
      <c r="XH4" s="13"/>
      <c r="XI4" s="13"/>
      <c r="XJ4" s="13"/>
      <c r="XK4" s="13"/>
      <c r="XL4" s="13"/>
      <c r="XM4" s="13"/>
      <c r="XN4" s="13"/>
      <c r="XO4" s="13"/>
      <c r="XP4" s="13"/>
      <c r="XQ4" s="13"/>
      <c r="XR4" s="13"/>
      <c r="XS4" s="13"/>
      <c r="XT4" s="13"/>
      <c r="XU4" s="13"/>
      <c r="XV4" s="13"/>
      <c r="XW4" s="13"/>
      <c r="XX4" s="13"/>
      <c r="XY4" s="13"/>
      <c r="XZ4" s="13"/>
      <c r="YA4" s="13"/>
      <c r="YB4" s="13"/>
      <c r="YC4" s="13"/>
      <c r="YD4" s="13"/>
      <c r="YE4" s="13"/>
      <c r="YF4" s="13"/>
      <c r="YG4" s="13"/>
      <c r="YH4" s="13"/>
      <c r="YI4" s="13"/>
      <c r="YJ4" s="13"/>
      <c r="YK4" s="13"/>
      <c r="YL4" s="13"/>
      <c r="YM4" s="13"/>
      <c r="YN4" s="13"/>
      <c r="YO4" s="13"/>
      <c r="YP4" s="13"/>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12"/>
    </row>
    <row r="6" spans="1:1024" x14ac:dyDescent="0.3">
      <c r="A6" s="113"/>
      <c r="B6" s="101"/>
      <c r="C6" s="223" t="s">
        <v>89</v>
      </c>
      <c r="D6" s="223"/>
      <c r="E6" s="223"/>
      <c r="F6" s="223"/>
      <c r="G6" s="223"/>
      <c r="H6" s="223"/>
      <c r="I6" s="223"/>
      <c r="J6" s="223"/>
      <c r="K6" s="223"/>
      <c r="L6" s="223"/>
      <c r="M6" s="224" t="s">
        <v>90</v>
      </c>
      <c r="N6" s="224"/>
      <c r="O6" s="224"/>
      <c r="P6" s="224"/>
      <c r="Q6" s="224"/>
      <c r="R6" s="224"/>
      <c r="S6" s="224"/>
      <c r="T6" s="224"/>
      <c r="U6" s="224"/>
    </row>
    <row r="7" spans="1:1024" x14ac:dyDescent="0.3">
      <c r="A7" s="114"/>
      <c r="B7" s="29"/>
      <c r="C7" s="225" t="s">
        <v>91</v>
      </c>
      <c r="D7" s="225"/>
      <c r="E7" s="225"/>
      <c r="F7" s="225"/>
      <c r="G7" s="225"/>
      <c r="H7" s="225"/>
      <c r="I7" s="226"/>
      <c r="J7" s="226"/>
      <c r="K7" s="226"/>
      <c r="L7" s="115"/>
      <c r="M7" s="225" t="s">
        <v>91</v>
      </c>
      <c r="N7" s="225"/>
      <c r="O7" s="225"/>
      <c r="P7" s="225"/>
      <c r="Q7" s="225"/>
      <c r="R7" s="225"/>
      <c r="S7" s="227"/>
      <c r="T7" s="227"/>
      <c r="U7" s="227"/>
    </row>
    <row r="8" spans="1:1024" s="116" customFormat="1" ht="40" customHeight="1" x14ac:dyDescent="0.25">
      <c r="A8" s="228" t="s">
        <v>92</v>
      </c>
      <c r="B8" s="229" t="s">
        <v>93</v>
      </c>
      <c r="C8" s="230" t="s">
        <v>94</v>
      </c>
      <c r="D8" s="230"/>
      <c r="E8" s="230"/>
      <c r="F8" s="230"/>
      <c r="G8" s="230"/>
      <c r="H8" s="231" t="s">
        <v>95</v>
      </c>
      <c r="I8" s="232" t="s">
        <v>96</v>
      </c>
      <c r="J8" s="232" t="s">
        <v>97</v>
      </c>
      <c r="K8" s="234" t="s">
        <v>98</v>
      </c>
      <c r="L8" s="233" t="s">
        <v>99</v>
      </c>
      <c r="M8" s="235" t="s">
        <v>94</v>
      </c>
      <c r="N8" s="235"/>
      <c r="O8" s="235"/>
      <c r="P8" s="235"/>
      <c r="Q8" s="235"/>
      <c r="R8" s="231" t="s">
        <v>95</v>
      </c>
      <c r="S8" s="232" t="s">
        <v>96</v>
      </c>
      <c r="T8" s="232" t="s">
        <v>97</v>
      </c>
      <c r="U8" s="233" t="s">
        <v>98</v>
      </c>
      <c r="VZ8" s="7"/>
      <c r="WA8" s="7"/>
      <c r="WB8" s="7"/>
      <c r="WC8" s="7"/>
      <c r="WD8" s="7"/>
      <c r="WE8" s="7"/>
      <c r="WF8" s="7"/>
      <c r="WG8" s="7"/>
      <c r="WH8" s="7"/>
      <c r="WI8" s="7"/>
      <c r="WJ8" s="7"/>
      <c r="WK8" s="7"/>
      <c r="WL8" s="7"/>
      <c r="WM8" s="7"/>
      <c r="WN8" s="7"/>
      <c r="WO8" s="7"/>
      <c r="WP8" s="7"/>
      <c r="WQ8" s="7"/>
      <c r="WR8" s="7"/>
      <c r="WS8" s="7"/>
      <c r="WT8" s="7"/>
      <c r="WU8" s="7"/>
      <c r="WV8" s="7"/>
      <c r="WW8" s="7"/>
      <c r="WX8" s="7"/>
      <c r="WY8" s="7"/>
      <c r="WZ8" s="7"/>
      <c r="XA8" s="7"/>
      <c r="XB8" s="7"/>
      <c r="XC8" s="7"/>
      <c r="XD8" s="7"/>
      <c r="XE8" s="7"/>
      <c r="XF8" s="7"/>
      <c r="XG8" s="7"/>
      <c r="XH8" s="7"/>
      <c r="XI8" s="7"/>
      <c r="XJ8" s="7"/>
      <c r="XK8" s="7"/>
      <c r="XL8" s="7"/>
      <c r="XM8" s="7"/>
      <c r="XN8" s="7"/>
      <c r="XO8" s="7"/>
      <c r="XP8" s="7"/>
      <c r="XQ8" s="7"/>
      <c r="XR8" s="7"/>
      <c r="XS8" s="7"/>
      <c r="XT8" s="7"/>
      <c r="XU8" s="7"/>
      <c r="XV8" s="7"/>
      <c r="XW8" s="7"/>
      <c r="XX8" s="7"/>
      <c r="XY8" s="7"/>
      <c r="XZ8" s="7"/>
      <c r="YA8" s="7"/>
      <c r="YB8" s="7"/>
      <c r="YC8" s="7"/>
      <c r="YD8" s="7"/>
      <c r="YE8" s="7"/>
      <c r="YF8" s="7"/>
      <c r="YG8" s="7"/>
      <c r="YH8" s="7"/>
      <c r="YI8" s="7"/>
      <c r="YJ8" s="7"/>
      <c r="YK8" s="7"/>
      <c r="YL8" s="7"/>
      <c r="YM8" s="7"/>
      <c r="YN8" s="7"/>
      <c r="YO8" s="7"/>
      <c r="YP8" s="7"/>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16" customFormat="1" ht="13.15" customHeight="1" x14ac:dyDescent="0.3">
      <c r="A9" s="228"/>
      <c r="B9" s="229"/>
      <c r="C9" s="117" t="s">
        <v>100</v>
      </c>
      <c r="D9" s="118" t="s">
        <v>101</v>
      </c>
      <c r="E9" s="118" t="s">
        <v>102</v>
      </c>
      <c r="F9" s="118" t="s">
        <v>103</v>
      </c>
      <c r="G9" s="119" t="s">
        <v>71</v>
      </c>
      <c r="H9" s="231"/>
      <c r="I9" s="231"/>
      <c r="J9" s="231"/>
      <c r="K9" s="234"/>
      <c r="L9" s="233"/>
      <c r="M9" s="120" t="s">
        <v>100</v>
      </c>
      <c r="N9" s="118" t="s">
        <v>101</v>
      </c>
      <c r="O9" s="118" t="s">
        <v>102</v>
      </c>
      <c r="P9" s="118" t="s">
        <v>103</v>
      </c>
      <c r="Q9" s="119" t="s">
        <v>71</v>
      </c>
      <c r="R9" s="231"/>
      <c r="S9" s="231"/>
      <c r="T9" s="231"/>
      <c r="U9" s="233"/>
      <c r="VZ9" s="7"/>
      <c r="WA9" s="7"/>
      <c r="WB9" s="7"/>
      <c r="WC9" s="7"/>
      <c r="WD9" s="7"/>
      <c r="WE9" s="7"/>
      <c r="WF9" s="7"/>
      <c r="WG9" s="7"/>
      <c r="WH9" s="7"/>
      <c r="WI9" s="7"/>
      <c r="WJ9" s="7"/>
      <c r="WK9" s="7"/>
      <c r="WL9" s="7"/>
      <c r="WM9" s="7"/>
      <c r="WN9" s="7"/>
      <c r="WO9" s="7"/>
      <c r="WP9" s="7"/>
      <c r="WQ9" s="7"/>
      <c r="WR9" s="7"/>
      <c r="WS9" s="7"/>
      <c r="WT9" s="7"/>
      <c r="WU9" s="7"/>
      <c r="WV9" s="7"/>
      <c r="WW9" s="7"/>
      <c r="WX9" s="7"/>
      <c r="WY9" s="7"/>
      <c r="WZ9" s="7"/>
      <c r="XA9" s="7"/>
      <c r="XB9" s="7"/>
      <c r="XC9" s="7"/>
      <c r="XD9" s="7"/>
      <c r="XE9" s="7"/>
      <c r="XF9" s="7"/>
      <c r="XG9" s="7"/>
      <c r="XH9" s="7"/>
      <c r="XI9" s="7"/>
      <c r="XJ9" s="7"/>
      <c r="XK9" s="7"/>
      <c r="XL9" s="7"/>
      <c r="XM9" s="7"/>
      <c r="XN9" s="7"/>
      <c r="XO9" s="7"/>
      <c r="XP9" s="7"/>
      <c r="XQ9" s="7"/>
      <c r="XR9" s="7"/>
      <c r="XS9" s="7"/>
      <c r="XT9" s="7"/>
      <c r="XU9" s="7"/>
      <c r="XV9" s="7"/>
      <c r="XW9" s="7"/>
      <c r="XX9" s="7"/>
      <c r="XY9" s="7"/>
      <c r="XZ9" s="7"/>
      <c r="YA9" s="7"/>
      <c r="YB9" s="7"/>
      <c r="YC9" s="7"/>
      <c r="YD9" s="7"/>
      <c r="YE9" s="7"/>
      <c r="YF9" s="7"/>
      <c r="YG9" s="7"/>
      <c r="YH9" s="7"/>
      <c r="YI9" s="7"/>
      <c r="YJ9" s="7"/>
      <c r="YK9" s="7"/>
      <c r="YL9" s="7"/>
      <c r="YM9" s="7"/>
      <c r="YN9" s="7"/>
      <c r="YO9" s="7"/>
      <c r="YP9" s="7"/>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16" customFormat="1" ht="13.15" customHeight="1" x14ac:dyDescent="0.3">
      <c r="A10" s="121" t="s">
        <v>104</v>
      </c>
      <c r="B10" s="122"/>
      <c r="C10" s="123"/>
      <c r="D10" s="124"/>
      <c r="E10" s="124"/>
      <c r="F10" s="124"/>
      <c r="G10" s="125"/>
      <c r="H10" s="126"/>
      <c r="I10" s="127">
        <v>0</v>
      </c>
      <c r="J10" s="127"/>
      <c r="K10" s="128">
        <f t="shared" ref="K10:K41" si="0">I10+J10</f>
        <v>0</v>
      </c>
      <c r="L10" s="129"/>
      <c r="M10" s="123"/>
      <c r="N10" s="124"/>
      <c r="O10" s="124"/>
      <c r="P10" s="124"/>
      <c r="Q10" s="125"/>
      <c r="R10" s="126"/>
      <c r="S10" s="127">
        <f>I10</f>
        <v>0</v>
      </c>
      <c r="T10" s="127"/>
      <c r="U10" s="130">
        <f>S10+T10</f>
        <v>0</v>
      </c>
      <c r="VZ10" s="7"/>
      <c r="WA10" s="7"/>
      <c r="WB10" s="7"/>
      <c r="WC10" s="7"/>
      <c r="WD10" s="7"/>
      <c r="WE10" s="7"/>
      <c r="WF10" s="7"/>
      <c r="WG10" s="7"/>
      <c r="WH10" s="7"/>
      <c r="WI10" s="7"/>
      <c r="WJ10" s="7"/>
      <c r="WK10" s="7"/>
      <c r="WL10" s="7"/>
      <c r="WM10" s="7"/>
      <c r="WN10" s="7"/>
      <c r="WO10" s="7"/>
      <c r="WP10" s="7"/>
      <c r="WQ10" s="7"/>
      <c r="WR10" s="7"/>
      <c r="WS10" s="7"/>
      <c r="WT10" s="7"/>
      <c r="WU10" s="7"/>
      <c r="WV10" s="7"/>
      <c r="WW10" s="7"/>
      <c r="WX10" s="7"/>
      <c r="WY10" s="7"/>
      <c r="WZ10" s="7"/>
      <c r="XA10" s="7"/>
      <c r="XB10" s="7"/>
      <c r="XC10" s="7"/>
      <c r="XD10" s="7"/>
      <c r="XE10" s="7"/>
      <c r="XF10" s="7"/>
      <c r="XG10" s="7"/>
      <c r="XH10" s="7"/>
      <c r="XI10" s="7"/>
      <c r="XJ10" s="7"/>
      <c r="XK10" s="7"/>
      <c r="XL10" s="7"/>
      <c r="XM10" s="7"/>
      <c r="XN10" s="7"/>
      <c r="XO10" s="7"/>
      <c r="XP10" s="7"/>
      <c r="XQ10" s="7"/>
      <c r="XR10" s="7"/>
      <c r="XS10" s="7"/>
      <c r="XT10" s="7"/>
      <c r="XU10" s="7"/>
      <c r="XV10" s="7"/>
      <c r="XW10" s="7"/>
      <c r="XX10" s="7"/>
      <c r="XY10" s="7"/>
      <c r="XZ10" s="7"/>
      <c r="YA10" s="7"/>
      <c r="YB10" s="7"/>
      <c r="YC10" s="7"/>
      <c r="YD10" s="7"/>
      <c r="YE10" s="7"/>
      <c r="YF10" s="7"/>
      <c r="YG10" s="7"/>
      <c r="YH10" s="7"/>
      <c r="YI10" s="7"/>
      <c r="YJ10" s="7"/>
      <c r="YK10" s="7"/>
      <c r="YL10" s="7"/>
      <c r="YM10" s="7"/>
      <c r="YN10" s="7"/>
      <c r="YO10" s="7"/>
      <c r="YP10" s="7"/>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16" customFormat="1" ht="13.15" customHeight="1" x14ac:dyDescent="0.3">
      <c r="A11" s="131">
        <v>43959</v>
      </c>
      <c r="B11" s="132" t="s">
        <v>105</v>
      </c>
      <c r="C11" s="136"/>
      <c r="D11" s="137"/>
      <c r="E11" s="137"/>
      <c r="F11" s="137"/>
      <c r="G11" s="138"/>
      <c r="H11" s="139"/>
      <c r="I11" s="140">
        <v>47</v>
      </c>
      <c r="J11" s="140">
        <v>2</v>
      </c>
      <c r="K11" s="41">
        <f t="shared" si="0"/>
        <v>49</v>
      </c>
      <c r="L11" s="141"/>
      <c r="M11" s="136"/>
      <c r="N11" s="137"/>
      <c r="O11" s="137"/>
      <c r="P11" s="137"/>
      <c r="Q11" s="138"/>
      <c r="R11" s="139"/>
      <c r="S11" s="133">
        <f t="shared" ref="S11:S42" si="1">S12+I11</f>
        <v>22972</v>
      </c>
      <c r="T11" s="134">
        <f t="shared" ref="T11:T42" si="2">T12+J11</f>
        <v>1099</v>
      </c>
      <c r="U11" s="135">
        <f t="shared" ref="U11:U42" si="3">U12+K11</f>
        <v>24071</v>
      </c>
      <c r="VZ11" s="7"/>
      <c r="WA11" s="7"/>
      <c r="WB11" s="7"/>
      <c r="WC11" s="7"/>
      <c r="WD11" s="7"/>
      <c r="WE11" s="7"/>
      <c r="WF11" s="7"/>
      <c r="WG11" s="7"/>
      <c r="WH11" s="7"/>
      <c r="WI11" s="7"/>
      <c r="WJ11" s="7"/>
      <c r="WK11" s="7"/>
      <c r="WL11" s="7"/>
      <c r="WM11" s="7"/>
      <c r="WN11" s="7"/>
      <c r="WO11" s="7"/>
      <c r="WP11" s="7"/>
      <c r="WQ11" s="7"/>
      <c r="WR11" s="7"/>
      <c r="WS11" s="7"/>
      <c r="WT11" s="7"/>
      <c r="WU11" s="7"/>
      <c r="WV11" s="7"/>
      <c r="WW11" s="7"/>
      <c r="WX11" s="7"/>
      <c r="WY11" s="7"/>
      <c r="WZ11" s="7"/>
      <c r="XA11" s="7"/>
      <c r="XB11" s="7"/>
      <c r="XC11" s="7"/>
      <c r="XD11" s="7"/>
      <c r="XE11" s="7"/>
      <c r="XF11" s="7"/>
      <c r="XG11" s="7"/>
      <c r="XH11" s="7"/>
      <c r="XI11" s="7"/>
      <c r="XJ11" s="7"/>
      <c r="XK11" s="7"/>
      <c r="XL11" s="7"/>
      <c r="XM11" s="7"/>
      <c r="XN11" s="7"/>
      <c r="XO11" s="7"/>
      <c r="XP11" s="7"/>
      <c r="XQ11" s="7"/>
      <c r="XR11" s="7"/>
      <c r="XS11" s="7"/>
      <c r="XT11" s="7"/>
      <c r="XU11" s="7"/>
      <c r="XV11" s="7"/>
      <c r="XW11" s="7"/>
      <c r="XX11" s="7"/>
      <c r="XY11" s="7"/>
      <c r="XZ11" s="7"/>
      <c r="YA11" s="7"/>
      <c r="YB11" s="7"/>
      <c r="YC11" s="7"/>
      <c r="YD11" s="7"/>
      <c r="YE11" s="7"/>
      <c r="YF11" s="7"/>
      <c r="YG11" s="7"/>
      <c r="YH11" s="7"/>
      <c r="YI11" s="7"/>
      <c r="YJ11" s="7"/>
      <c r="YK11" s="7"/>
      <c r="YL11" s="7"/>
      <c r="YM11" s="7"/>
      <c r="YN11" s="7"/>
      <c r="YO11" s="7"/>
      <c r="YP11" s="7"/>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16" customFormat="1" ht="13.15" customHeight="1" x14ac:dyDescent="0.3">
      <c r="A12" s="131">
        <v>43958</v>
      </c>
      <c r="B12" s="132" t="s">
        <v>105</v>
      </c>
      <c r="C12" s="136"/>
      <c r="D12" s="137"/>
      <c r="E12" s="137"/>
      <c r="F12" s="137"/>
      <c r="G12" s="138"/>
      <c r="H12" s="139"/>
      <c r="I12" s="140">
        <v>148</v>
      </c>
      <c r="J12" s="140">
        <v>15</v>
      </c>
      <c r="K12" s="41">
        <f t="shared" si="0"/>
        <v>163</v>
      </c>
      <c r="L12" s="141"/>
      <c r="M12" s="136"/>
      <c r="N12" s="137"/>
      <c r="O12" s="137"/>
      <c r="P12" s="137"/>
      <c r="Q12" s="138"/>
      <c r="R12" s="139"/>
      <c r="S12" s="133">
        <f t="shared" si="1"/>
        <v>22925</v>
      </c>
      <c r="T12" s="134">
        <f t="shared" si="2"/>
        <v>1097</v>
      </c>
      <c r="U12" s="135">
        <f t="shared" si="3"/>
        <v>24022</v>
      </c>
      <c r="VZ12" s="7"/>
      <c r="WA12" s="7"/>
      <c r="WB12" s="7"/>
      <c r="WC12" s="7"/>
      <c r="WD12" s="7"/>
      <c r="WE12" s="7"/>
      <c r="WF12" s="7"/>
      <c r="WG12" s="7"/>
      <c r="WH12" s="7"/>
      <c r="WI12" s="7"/>
      <c r="WJ12" s="7"/>
      <c r="WK12" s="7"/>
      <c r="WL12" s="7"/>
      <c r="WM12" s="7"/>
      <c r="WN12" s="7"/>
      <c r="WO12" s="7"/>
      <c r="WP12" s="7"/>
      <c r="WQ12" s="7"/>
      <c r="WR12" s="7"/>
      <c r="WS12" s="7"/>
      <c r="WT12" s="7"/>
      <c r="WU12" s="7"/>
      <c r="WV12" s="7"/>
      <c r="WW12" s="7"/>
      <c r="WX12" s="7"/>
      <c r="WY12" s="7"/>
      <c r="WZ12" s="7"/>
      <c r="XA12" s="7"/>
      <c r="XB12" s="7"/>
      <c r="XC12" s="7"/>
      <c r="XD12" s="7"/>
      <c r="XE12" s="7"/>
      <c r="XF12" s="7"/>
      <c r="XG12" s="7"/>
      <c r="XH12" s="7"/>
      <c r="XI12" s="7"/>
      <c r="XJ12" s="7"/>
      <c r="XK12" s="7"/>
      <c r="XL12" s="7"/>
      <c r="XM12" s="7"/>
      <c r="XN12" s="7"/>
      <c r="XO12" s="7"/>
      <c r="XP12" s="7"/>
      <c r="XQ12" s="7"/>
      <c r="XR12" s="7"/>
      <c r="XS12" s="7"/>
      <c r="XT12" s="7"/>
      <c r="XU12" s="7"/>
      <c r="XV12" s="7"/>
      <c r="XW12" s="7"/>
      <c r="XX12" s="7"/>
      <c r="XY12" s="7"/>
      <c r="XZ12" s="7"/>
      <c r="YA12" s="7"/>
      <c r="YB12" s="7"/>
      <c r="YC12" s="7"/>
      <c r="YD12" s="7"/>
      <c r="YE12" s="7"/>
      <c r="YF12" s="7"/>
      <c r="YG12" s="7"/>
      <c r="YH12" s="7"/>
      <c r="YI12" s="7"/>
      <c r="YJ12" s="7"/>
      <c r="YK12" s="7"/>
      <c r="YL12" s="7"/>
      <c r="YM12" s="7"/>
      <c r="YN12" s="7"/>
      <c r="YO12" s="7"/>
      <c r="YP12" s="7"/>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16" customFormat="1" ht="13.15" customHeight="1" x14ac:dyDescent="0.3">
      <c r="A13" s="131">
        <v>43957</v>
      </c>
      <c r="B13" s="132" t="s">
        <v>105</v>
      </c>
      <c r="C13" s="136"/>
      <c r="D13" s="137"/>
      <c r="E13" s="137"/>
      <c r="F13" s="137"/>
      <c r="G13" s="138"/>
      <c r="H13" s="139"/>
      <c r="I13" s="140">
        <v>205</v>
      </c>
      <c r="J13" s="140">
        <v>23</v>
      </c>
      <c r="K13" s="41">
        <f t="shared" si="0"/>
        <v>228</v>
      </c>
      <c r="L13" s="141"/>
      <c r="M13" s="136"/>
      <c r="N13" s="137"/>
      <c r="O13" s="137"/>
      <c r="P13" s="137"/>
      <c r="Q13" s="138"/>
      <c r="R13" s="139"/>
      <c r="S13" s="133">
        <f t="shared" si="1"/>
        <v>22777</v>
      </c>
      <c r="T13" s="134">
        <f t="shared" si="2"/>
        <v>1082</v>
      </c>
      <c r="U13" s="135">
        <f t="shared" si="3"/>
        <v>23859</v>
      </c>
      <c r="VZ13" s="7"/>
      <c r="WA13" s="7"/>
      <c r="WB13" s="7"/>
      <c r="WC13" s="7"/>
      <c r="WD13" s="7"/>
      <c r="WE13" s="7"/>
      <c r="WF13" s="7"/>
      <c r="WG13" s="7"/>
      <c r="WH13" s="7"/>
      <c r="WI13" s="7"/>
      <c r="WJ13" s="7"/>
      <c r="WK13" s="7"/>
      <c r="WL13" s="7"/>
      <c r="WM13" s="7"/>
      <c r="WN13" s="7"/>
      <c r="WO13" s="7"/>
      <c r="WP13" s="7"/>
      <c r="WQ13" s="7"/>
      <c r="WR13" s="7"/>
      <c r="WS13" s="7"/>
      <c r="WT13" s="7"/>
      <c r="WU13" s="7"/>
      <c r="WV13" s="7"/>
      <c r="WW13" s="7"/>
      <c r="WX13" s="7"/>
      <c r="WY13" s="7"/>
      <c r="WZ13" s="7"/>
      <c r="XA13" s="7"/>
      <c r="XB13" s="7"/>
      <c r="XC13" s="7"/>
      <c r="XD13" s="7"/>
      <c r="XE13" s="7"/>
      <c r="XF13" s="7"/>
      <c r="XG13" s="7"/>
      <c r="XH13" s="7"/>
      <c r="XI13" s="7"/>
      <c r="XJ13" s="7"/>
      <c r="XK13" s="7"/>
      <c r="XL13" s="7"/>
      <c r="XM13" s="7"/>
      <c r="XN13" s="7"/>
      <c r="XO13" s="7"/>
      <c r="XP13" s="7"/>
      <c r="XQ13" s="7"/>
      <c r="XR13" s="7"/>
      <c r="XS13" s="7"/>
      <c r="XT13" s="7"/>
      <c r="XU13" s="7"/>
      <c r="XV13" s="7"/>
      <c r="XW13" s="7"/>
      <c r="XX13" s="7"/>
      <c r="XY13" s="7"/>
      <c r="XZ13" s="7"/>
      <c r="YA13" s="7"/>
      <c r="YB13" s="7"/>
      <c r="YC13" s="7"/>
      <c r="YD13" s="7"/>
      <c r="YE13" s="7"/>
      <c r="YF13" s="7"/>
      <c r="YG13" s="7"/>
      <c r="YH13" s="7"/>
      <c r="YI13" s="7"/>
      <c r="YJ13" s="7"/>
      <c r="YK13" s="7"/>
      <c r="YL13" s="7"/>
      <c r="YM13" s="7"/>
      <c r="YN13" s="7"/>
      <c r="YO13" s="7"/>
      <c r="YP13" s="7"/>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16" customFormat="1" ht="13.15" customHeight="1" x14ac:dyDescent="0.3">
      <c r="A14" s="131">
        <v>43956</v>
      </c>
      <c r="B14" s="132" t="s">
        <v>105</v>
      </c>
      <c r="C14" s="136"/>
      <c r="D14" s="137"/>
      <c r="E14" s="137"/>
      <c r="F14" s="137"/>
      <c r="G14" s="138"/>
      <c r="H14" s="139"/>
      <c r="I14" s="140">
        <v>224</v>
      </c>
      <c r="J14" s="140">
        <v>16</v>
      </c>
      <c r="K14" s="41">
        <f t="shared" si="0"/>
        <v>240</v>
      </c>
      <c r="L14" s="141"/>
      <c r="M14" s="136"/>
      <c r="N14" s="137"/>
      <c r="O14" s="137"/>
      <c r="P14" s="137"/>
      <c r="Q14" s="138"/>
      <c r="R14" s="139"/>
      <c r="S14" s="133">
        <f t="shared" si="1"/>
        <v>22572</v>
      </c>
      <c r="T14" s="134">
        <f t="shared" si="2"/>
        <v>1059</v>
      </c>
      <c r="U14" s="135">
        <f t="shared" si="3"/>
        <v>23631</v>
      </c>
      <c r="VZ14" s="7"/>
      <c r="WA14" s="7"/>
      <c r="WB14" s="7"/>
      <c r="WC14" s="7"/>
      <c r="WD14" s="7"/>
      <c r="WE14" s="7"/>
      <c r="WF14" s="7"/>
      <c r="WG14" s="7"/>
      <c r="WH14" s="7"/>
      <c r="WI14" s="7"/>
      <c r="WJ14" s="7"/>
      <c r="WK14" s="7"/>
      <c r="WL14" s="7"/>
      <c r="WM14" s="7"/>
      <c r="WN14" s="7"/>
      <c r="WO14" s="7"/>
      <c r="WP14" s="7"/>
      <c r="WQ14" s="7"/>
      <c r="WR14" s="7"/>
      <c r="WS14" s="7"/>
      <c r="WT14" s="7"/>
      <c r="WU14" s="7"/>
      <c r="WV14" s="7"/>
      <c r="WW14" s="7"/>
      <c r="WX14" s="7"/>
      <c r="WY14" s="7"/>
      <c r="WZ14" s="7"/>
      <c r="XA14" s="7"/>
      <c r="XB14" s="7"/>
      <c r="XC14" s="7"/>
      <c r="XD14" s="7"/>
      <c r="XE14" s="7"/>
      <c r="XF14" s="7"/>
      <c r="XG14" s="7"/>
      <c r="XH14" s="7"/>
      <c r="XI14" s="7"/>
      <c r="XJ14" s="7"/>
      <c r="XK14" s="7"/>
      <c r="XL14" s="7"/>
      <c r="XM14" s="7"/>
      <c r="XN14" s="7"/>
      <c r="XO14" s="7"/>
      <c r="XP14" s="7"/>
      <c r="XQ14" s="7"/>
      <c r="XR14" s="7"/>
      <c r="XS14" s="7"/>
      <c r="XT14" s="7"/>
      <c r="XU14" s="7"/>
      <c r="XV14" s="7"/>
      <c r="XW14" s="7"/>
      <c r="XX14" s="7"/>
      <c r="XY14" s="7"/>
      <c r="XZ14" s="7"/>
      <c r="YA14" s="7"/>
      <c r="YB14" s="7"/>
      <c r="YC14" s="7"/>
      <c r="YD14" s="7"/>
      <c r="YE14" s="7"/>
      <c r="YF14" s="7"/>
      <c r="YG14" s="7"/>
      <c r="YH14" s="7"/>
      <c r="YI14" s="7"/>
      <c r="YJ14" s="7"/>
      <c r="YK14" s="7"/>
      <c r="YL14" s="7"/>
      <c r="YM14" s="7"/>
      <c r="YN14" s="7"/>
      <c r="YO14" s="7"/>
      <c r="YP14" s="7"/>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16" customFormat="1" ht="13.15" customHeight="1" x14ac:dyDescent="0.3">
      <c r="A15" s="131">
        <v>43955</v>
      </c>
      <c r="B15" s="132" t="s">
        <v>105</v>
      </c>
      <c r="C15" s="136"/>
      <c r="D15" s="143"/>
      <c r="E15" s="137"/>
      <c r="F15" s="137"/>
      <c r="G15" s="138"/>
      <c r="H15" s="139"/>
      <c r="I15" s="140">
        <v>232</v>
      </c>
      <c r="J15" s="140">
        <v>23</v>
      </c>
      <c r="K15" s="41">
        <f t="shared" si="0"/>
        <v>255</v>
      </c>
      <c r="L15" s="141"/>
      <c r="M15" s="136"/>
      <c r="N15" s="137"/>
      <c r="O15" s="137"/>
      <c r="P15" s="137"/>
      <c r="Q15" s="138"/>
      <c r="R15" s="139"/>
      <c r="S15" s="133">
        <f t="shared" si="1"/>
        <v>22348</v>
      </c>
      <c r="T15" s="134">
        <f t="shared" si="2"/>
        <v>1043</v>
      </c>
      <c r="U15" s="135">
        <f t="shared" si="3"/>
        <v>23391</v>
      </c>
      <c r="VZ15" s="7"/>
      <c r="WA15" s="7"/>
      <c r="WB15" s="7"/>
      <c r="WC15" s="7"/>
      <c r="WD15" s="7"/>
      <c r="WE15" s="7"/>
      <c r="WF15" s="7"/>
      <c r="WG15" s="7"/>
      <c r="WH15" s="7"/>
      <c r="WI15" s="7"/>
      <c r="WJ15" s="7"/>
      <c r="WK15" s="7"/>
      <c r="WL15" s="7"/>
      <c r="WM15" s="7"/>
      <c r="WN15" s="7"/>
      <c r="WO15" s="7"/>
      <c r="WP15" s="7"/>
      <c r="WQ15" s="7"/>
      <c r="WR15" s="7"/>
      <c r="WS15" s="7"/>
      <c r="WT15" s="7"/>
      <c r="WU15" s="7"/>
      <c r="WV15" s="7"/>
      <c r="WW15" s="7"/>
      <c r="WX15" s="7"/>
      <c r="WY15" s="7"/>
      <c r="WZ15" s="7"/>
      <c r="XA15" s="7"/>
      <c r="XB15" s="7"/>
      <c r="XC15" s="7"/>
      <c r="XD15" s="7"/>
      <c r="XE15" s="7"/>
      <c r="XF15" s="7"/>
      <c r="XG15" s="7"/>
      <c r="XH15" s="7"/>
      <c r="XI15" s="7"/>
      <c r="XJ15" s="7"/>
      <c r="XK15" s="7"/>
      <c r="XL15" s="7"/>
      <c r="XM15" s="7"/>
      <c r="XN15" s="7"/>
      <c r="XO15" s="7"/>
      <c r="XP15" s="7"/>
      <c r="XQ15" s="7"/>
      <c r="XR15" s="7"/>
      <c r="XS15" s="7"/>
      <c r="XT15" s="7"/>
      <c r="XU15" s="7"/>
      <c r="XV15" s="7"/>
      <c r="XW15" s="7"/>
      <c r="XX15" s="7"/>
      <c r="XY15" s="7"/>
      <c r="XZ15" s="7"/>
      <c r="YA15" s="7"/>
      <c r="YB15" s="7"/>
      <c r="YC15" s="7"/>
      <c r="YD15" s="7"/>
      <c r="YE15" s="7"/>
      <c r="YF15" s="7"/>
      <c r="YG15" s="7"/>
      <c r="YH15" s="7"/>
      <c r="YI15" s="7"/>
      <c r="YJ15" s="7"/>
      <c r="YK15" s="7"/>
      <c r="YL15" s="7"/>
      <c r="YM15" s="7"/>
      <c r="YN15" s="7"/>
      <c r="YO15" s="7"/>
      <c r="YP15" s="7"/>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16" customFormat="1" ht="13.15" customHeight="1" x14ac:dyDescent="0.3">
      <c r="A16" s="144">
        <v>43954</v>
      </c>
      <c r="B16" s="132" t="s">
        <v>105</v>
      </c>
      <c r="C16" s="136"/>
      <c r="D16" s="137"/>
      <c r="E16" s="137"/>
      <c r="F16" s="137"/>
      <c r="G16" s="138"/>
      <c r="H16" s="139"/>
      <c r="I16" s="134">
        <v>229</v>
      </c>
      <c r="J16" s="145">
        <v>12</v>
      </c>
      <c r="K16" s="41">
        <f t="shared" si="0"/>
        <v>241</v>
      </c>
      <c r="L16" s="141"/>
      <c r="M16" s="136"/>
      <c r="N16" s="137"/>
      <c r="O16" s="137"/>
      <c r="P16" s="137"/>
      <c r="Q16" s="138"/>
      <c r="R16" s="139"/>
      <c r="S16" s="133">
        <f t="shared" si="1"/>
        <v>22116</v>
      </c>
      <c r="T16" s="134">
        <f t="shared" si="2"/>
        <v>1020</v>
      </c>
      <c r="U16" s="135">
        <f t="shared" si="3"/>
        <v>23136</v>
      </c>
      <c r="VZ16" s="7"/>
      <c r="WA16" s="7"/>
      <c r="WB16" s="7"/>
      <c r="WC16" s="7"/>
      <c r="WD16" s="7"/>
      <c r="WE16" s="7"/>
      <c r="WF16" s="7"/>
      <c r="WG16" s="7"/>
      <c r="WH16" s="7"/>
      <c r="WI16" s="7"/>
      <c r="WJ16" s="7"/>
      <c r="WK16" s="7"/>
      <c r="WL16" s="7"/>
      <c r="WM16" s="7"/>
      <c r="WN16" s="7"/>
      <c r="WO16" s="7"/>
      <c r="WP16" s="7"/>
      <c r="WQ16" s="7"/>
      <c r="WR16" s="7"/>
      <c r="WS16" s="7"/>
      <c r="WT16" s="7"/>
      <c r="WU16" s="7"/>
      <c r="WV16" s="7"/>
      <c r="WW16" s="7"/>
      <c r="WX16" s="7"/>
      <c r="WY16" s="7"/>
      <c r="WZ16" s="7"/>
      <c r="XA16" s="7"/>
      <c r="XB16" s="7"/>
      <c r="XC16" s="7"/>
      <c r="XD16" s="7"/>
      <c r="XE16" s="7"/>
      <c r="XF16" s="7"/>
      <c r="XG16" s="7"/>
      <c r="XH16" s="7"/>
      <c r="XI16" s="7"/>
      <c r="XJ16" s="7"/>
      <c r="XK16" s="7"/>
      <c r="XL16" s="7"/>
      <c r="XM16" s="7"/>
      <c r="XN16" s="7"/>
      <c r="XO16" s="7"/>
      <c r="XP16" s="7"/>
      <c r="XQ16" s="7"/>
      <c r="XR16" s="7"/>
      <c r="XS16" s="7"/>
      <c r="XT16" s="7"/>
      <c r="XU16" s="7"/>
      <c r="XV16" s="7"/>
      <c r="XW16" s="7"/>
      <c r="XX16" s="7"/>
      <c r="XY16" s="7"/>
      <c r="XZ16" s="7"/>
      <c r="YA16" s="7"/>
      <c r="YB16" s="7"/>
      <c r="YC16" s="7"/>
      <c r="YD16" s="7"/>
      <c r="YE16" s="7"/>
      <c r="YF16" s="7"/>
      <c r="YG16" s="7"/>
      <c r="YH16" s="7"/>
      <c r="YI16" s="7"/>
      <c r="YJ16" s="7"/>
      <c r="YK16" s="7"/>
      <c r="YL16" s="7"/>
      <c r="YM16" s="7"/>
      <c r="YN16" s="7"/>
      <c r="YO16" s="7"/>
      <c r="YP16" s="7"/>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16" customFormat="1" ht="13.15" customHeight="1" x14ac:dyDescent="0.3">
      <c r="A17" s="144">
        <v>43953</v>
      </c>
      <c r="B17" s="132" t="s">
        <v>105</v>
      </c>
      <c r="C17" s="136"/>
      <c r="D17" s="146"/>
      <c r="E17" s="137"/>
      <c r="F17" s="137"/>
      <c r="G17" s="138"/>
      <c r="H17" s="139"/>
      <c r="I17" s="134">
        <v>249</v>
      </c>
      <c r="J17" s="145">
        <v>14</v>
      </c>
      <c r="K17" s="41">
        <f t="shared" si="0"/>
        <v>263</v>
      </c>
      <c r="L17" s="141"/>
      <c r="M17" s="136"/>
      <c r="N17" s="137"/>
      <c r="O17" s="137"/>
      <c r="P17" s="137"/>
      <c r="Q17" s="138"/>
      <c r="R17" s="139"/>
      <c r="S17" s="133">
        <f t="shared" si="1"/>
        <v>21887</v>
      </c>
      <c r="T17" s="134">
        <f t="shared" si="2"/>
        <v>1008</v>
      </c>
      <c r="U17" s="135">
        <f t="shared" si="3"/>
        <v>22895</v>
      </c>
      <c r="VZ17" s="7"/>
      <c r="WA17" s="7"/>
      <c r="WB17" s="7"/>
      <c r="WC17" s="7"/>
      <c r="WD17" s="7"/>
      <c r="WE17" s="7"/>
      <c r="WF17" s="7"/>
      <c r="WG17" s="7"/>
      <c r="WH17" s="7"/>
      <c r="WI17" s="7"/>
      <c r="WJ17" s="7"/>
      <c r="WK17" s="7"/>
      <c r="WL17" s="7"/>
      <c r="WM17" s="7"/>
      <c r="WN17" s="7"/>
      <c r="WO17" s="7"/>
      <c r="WP17" s="7"/>
      <c r="WQ17" s="7"/>
      <c r="WR17" s="7"/>
      <c r="WS17" s="7"/>
      <c r="WT17" s="7"/>
      <c r="WU17" s="7"/>
      <c r="WV17" s="7"/>
      <c r="WW17" s="7"/>
      <c r="WX17" s="7"/>
      <c r="WY17" s="7"/>
      <c r="WZ17" s="7"/>
      <c r="XA17" s="7"/>
      <c r="XB17" s="7"/>
      <c r="XC17" s="7"/>
      <c r="XD17" s="7"/>
      <c r="XE17" s="7"/>
      <c r="XF17" s="7"/>
      <c r="XG17" s="7"/>
      <c r="XH17" s="7"/>
      <c r="XI17" s="7"/>
      <c r="XJ17" s="7"/>
      <c r="XK17" s="7"/>
      <c r="XL17" s="7"/>
      <c r="XM17" s="7"/>
      <c r="XN17" s="7"/>
      <c r="XO17" s="7"/>
      <c r="XP17" s="7"/>
      <c r="XQ17" s="7"/>
      <c r="XR17" s="7"/>
      <c r="XS17" s="7"/>
      <c r="XT17" s="7"/>
      <c r="XU17" s="7"/>
      <c r="XV17" s="7"/>
      <c r="XW17" s="7"/>
      <c r="XX17" s="7"/>
      <c r="XY17" s="7"/>
      <c r="XZ17" s="7"/>
      <c r="YA17" s="7"/>
      <c r="YB17" s="7"/>
      <c r="YC17" s="7"/>
      <c r="YD17" s="7"/>
      <c r="YE17" s="7"/>
      <c r="YF17" s="7"/>
      <c r="YG17" s="7"/>
      <c r="YH17" s="7"/>
      <c r="YI17" s="7"/>
      <c r="YJ17" s="7"/>
      <c r="YK17" s="7"/>
      <c r="YL17" s="7"/>
      <c r="YM17" s="7"/>
      <c r="YN17" s="7"/>
      <c r="YO17" s="7"/>
      <c r="YP17" s="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16" customFormat="1" ht="13.15" customHeight="1" x14ac:dyDescent="0.3">
      <c r="A18" s="144">
        <v>43952</v>
      </c>
      <c r="B18" s="132" t="s">
        <v>105</v>
      </c>
      <c r="C18" s="136"/>
      <c r="D18" s="146"/>
      <c r="E18" s="137"/>
      <c r="F18" s="137"/>
      <c r="G18" s="138"/>
      <c r="H18" s="139"/>
      <c r="I18" s="134">
        <v>278</v>
      </c>
      <c r="J18" s="145">
        <v>27</v>
      </c>
      <c r="K18" s="41">
        <f t="shared" si="0"/>
        <v>305</v>
      </c>
      <c r="L18" s="141"/>
      <c r="M18" s="136"/>
      <c r="N18" s="137"/>
      <c r="O18" s="137"/>
      <c r="P18" s="137"/>
      <c r="Q18" s="138"/>
      <c r="R18" s="139"/>
      <c r="S18" s="133">
        <f t="shared" si="1"/>
        <v>21638</v>
      </c>
      <c r="T18" s="134">
        <f t="shared" si="2"/>
        <v>994</v>
      </c>
      <c r="U18" s="135">
        <f t="shared" si="3"/>
        <v>22632</v>
      </c>
      <c r="VZ18" s="7"/>
      <c r="WA18" s="7"/>
      <c r="WB18" s="7"/>
      <c r="WC18" s="7"/>
      <c r="WD18" s="7"/>
      <c r="WE18" s="7"/>
      <c r="WF18" s="7"/>
      <c r="WG18" s="7"/>
      <c r="WH18" s="7"/>
      <c r="WI18" s="7"/>
      <c r="WJ18" s="7"/>
      <c r="WK18" s="7"/>
      <c r="WL18" s="7"/>
      <c r="WM18" s="7"/>
      <c r="WN18" s="7"/>
      <c r="WO18" s="7"/>
      <c r="WP18" s="7"/>
      <c r="WQ18" s="7"/>
      <c r="WR18" s="7"/>
      <c r="WS18" s="7"/>
      <c r="WT18" s="7"/>
      <c r="WU18" s="7"/>
      <c r="WV18" s="7"/>
      <c r="WW18" s="7"/>
      <c r="WX18" s="7"/>
      <c r="WY18" s="7"/>
      <c r="WZ18" s="7"/>
      <c r="XA18" s="7"/>
      <c r="XB18" s="7"/>
      <c r="XC18" s="7"/>
      <c r="XD18" s="7"/>
      <c r="XE18" s="7"/>
      <c r="XF18" s="7"/>
      <c r="XG18" s="7"/>
      <c r="XH18" s="7"/>
      <c r="XI18" s="7"/>
      <c r="XJ18" s="7"/>
      <c r="XK18" s="7"/>
      <c r="XL18" s="7"/>
      <c r="XM18" s="7"/>
      <c r="XN18" s="7"/>
      <c r="XO18" s="7"/>
      <c r="XP18" s="7"/>
      <c r="XQ18" s="7"/>
      <c r="XR18" s="7"/>
      <c r="XS18" s="7"/>
      <c r="XT18" s="7"/>
      <c r="XU18" s="7"/>
      <c r="XV18" s="7"/>
      <c r="XW18" s="7"/>
      <c r="XX18" s="7"/>
      <c r="XY18" s="7"/>
      <c r="XZ18" s="7"/>
      <c r="YA18" s="7"/>
      <c r="YB18" s="7"/>
      <c r="YC18" s="7"/>
      <c r="YD18" s="7"/>
      <c r="YE18" s="7"/>
      <c r="YF18" s="7"/>
      <c r="YG18" s="7"/>
      <c r="YH18" s="7"/>
      <c r="YI18" s="7"/>
      <c r="YJ18" s="7"/>
      <c r="YK18" s="7"/>
      <c r="YL18" s="7"/>
      <c r="YM18" s="7"/>
      <c r="YN18" s="7"/>
      <c r="YO18" s="7"/>
      <c r="YP18" s="7"/>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16" customFormat="1" ht="13.15" customHeight="1" x14ac:dyDescent="0.3">
      <c r="A19" s="144">
        <v>43951</v>
      </c>
      <c r="B19" s="132" t="s">
        <v>105</v>
      </c>
      <c r="C19" s="136"/>
      <c r="D19" s="147"/>
      <c r="E19" s="137"/>
      <c r="F19" s="137"/>
      <c r="G19" s="138"/>
      <c r="H19" s="139"/>
      <c r="I19" s="134">
        <v>293</v>
      </c>
      <c r="J19" s="145">
        <v>16</v>
      </c>
      <c r="K19" s="41">
        <f t="shared" si="0"/>
        <v>309</v>
      </c>
      <c r="L19" s="141"/>
      <c r="M19" s="136"/>
      <c r="N19" s="137"/>
      <c r="O19" s="137"/>
      <c r="P19" s="137"/>
      <c r="Q19" s="138"/>
      <c r="R19" s="139"/>
      <c r="S19" s="133">
        <f t="shared" si="1"/>
        <v>21360</v>
      </c>
      <c r="T19" s="134">
        <f t="shared" si="2"/>
        <v>967</v>
      </c>
      <c r="U19" s="135">
        <f t="shared" si="3"/>
        <v>22327</v>
      </c>
      <c r="VZ19" s="7"/>
      <c r="WA19" s="7"/>
      <c r="WB19" s="7"/>
      <c r="WC19" s="7"/>
      <c r="WD19" s="7"/>
      <c r="WE19" s="7"/>
      <c r="WF19" s="7"/>
      <c r="WG19" s="7"/>
      <c r="WH19" s="7"/>
      <c r="WI19" s="7"/>
      <c r="WJ19" s="7"/>
      <c r="WK19" s="7"/>
      <c r="WL19" s="7"/>
      <c r="WM19" s="7"/>
      <c r="WN19" s="7"/>
      <c r="WO19" s="7"/>
      <c r="WP19" s="7"/>
      <c r="WQ19" s="7"/>
      <c r="WR19" s="7"/>
      <c r="WS19" s="7"/>
      <c r="WT19" s="7"/>
      <c r="WU19" s="7"/>
      <c r="WV19" s="7"/>
      <c r="WW19" s="7"/>
      <c r="WX19" s="7"/>
      <c r="WY19" s="7"/>
      <c r="WZ19" s="7"/>
      <c r="XA19" s="7"/>
      <c r="XB19" s="7"/>
      <c r="XC19" s="7"/>
      <c r="XD19" s="7"/>
      <c r="XE19" s="7"/>
      <c r="XF19" s="7"/>
      <c r="XG19" s="7"/>
      <c r="XH19" s="7"/>
      <c r="XI19" s="7"/>
      <c r="XJ19" s="7"/>
      <c r="XK19" s="7"/>
      <c r="XL19" s="7"/>
      <c r="XM19" s="7"/>
      <c r="XN19" s="7"/>
      <c r="XO19" s="7"/>
      <c r="XP19" s="7"/>
      <c r="XQ19" s="7"/>
      <c r="XR19" s="7"/>
      <c r="XS19" s="7"/>
      <c r="XT19" s="7"/>
      <c r="XU19" s="7"/>
      <c r="XV19" s="7"/>
      <c r="XW19" s="7"/>
      <c r="XX19" s="7"/>
      <c r="XY19" s="7"/>
      <c r="XZ19" s="7"/>
      <c r="YA19" s="7"/>
      <c r="YB19" s="7"/>
      <c r="YC19" s="7"/>
      <c r="YD19" s="7"/>
      <c r="YE19" s="7"/>
      <c r="YF19" s="7"/>
      <c r="YG19" s="7"/>
      <c r="YH19" s="7"/>
      <c r="YI19" s="7"/>
      <c r="YJ19" s="7"/>
      <c r="YK19" s="7"/>
      <c r="YL19" s="7"/>
      <c r="YM19" s="7"/>
      <c r="YN19" s="7"/>
      <c r="YO19" s="7"/>
      <c r="YP19" s="7"/>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16" customFormat="1" ht="13.15" customHeight="1" x14ac:dyDescent="0.3">
      <c r="A20" s="131">
        <v>43950</v>
      </c>
      <c r="B20" s="132" t="s">
        <v>105</v>
      </c>
      <c r="C20" s="136"/>
      <c r="D20" s="147"/>
      <c r="E20" s="142"/>
      <c r="F20" s="142"/>
      <c r="G20" s="148"/>
      <c r="H20" s="139"/>
      <c r="I20" s="134">
        <v>308</v>
      </c>
      <c r="J20" s="145">
        <v>25</v>
      </c>
      <c r="K20" s="149">
        <f t="shared" si="0"/>
        <v>333</v>
      </c>
      <c r="L20" s="141"/>
      <c r="M20" s="136"/>
      <c r="N20" s="142"/>
      <c r="O20" s="142"/>
      <c r="P20" s="142"/>
      <c r="Q20" s="150"/>
      <c r="R20" s="151"/>
      <c r="S20" s="133">
        <f t="shared" si="1"/>
        <v>21067</v>
      </c>
      <c r="T20" s="134">
        <f t="shared" si="2"/>
        <v>951</v>
      </c>
      <c r="U20" s="135">
        <f t="shared" si="3"/>
        <v>22018</v>
      </c>
      <c r="VZ20" s="7"/>
      <c r="WA20" s="7"/>
      <c r="WB20" s="7"/>
      <c r="WC20" s="7"/>
      <c r="WD20" s="7"/>
      <c r="WE20" s="7"/>
      <c r="WF20" s="7"/>
      <c r="WG20" s="7"/>
      <c r="WH20" s="7"/>
      <c r="WI20" s="7"/>
      <c r="WJ20" s="7"/>
      <c r="WK20" s="7"/>
      <c r="WL20" s="7"/>
      <c r="WM20" s="7"/>
      <c r="WN20" s="7"/>
      <c r="WO20" s="7"/>
      <c r="WP20" s="7"/>
      <c r="WQ20" s="7"/>
      <c r="WR20" s="7"/>
      <c r="WS20" s="7"/>
      <c r="WT20" s="7"/>
      <c r="WU20" s="7"/>
      <c r="WV20" s="7"/>
      <c r="WW20" s="7"/>
      <c r="WX20" s="7"/>
      <c r="WY20" s="7"/>
      <c r="WZ20" s="7"/>
      <c r="XA20" s="7"/>
      <c r="XB20" s="7"/>
      <c r="XC20" s="7"/>
      <c r="XD20" s="7"/>
      <c r="XE20" s="7"/>
      <c r="XF20" s="7"/>
      <c r="XG20" s="7"/>
      <c r="XH20" s="7"/>
      <c r="XI20" s="7"/>
      <c r="XJ20" s="7"/>
      <c r="XK20" s="7"/>
      <c r="XL20" s="7"/>
      <c r="XM20" s="7"/>
      <c r="XN20" s="7"/>
      <c r="XO20" s="7"/>
      <c r="XP20" s="7"/>
      <c r="XQ20" s="7"/>
      <c r="XR20" s="7"/>
      <c r="XS20" s="7"/>
      <c r="XT20" s="7"/>
      <c r="XU20" s="7"/>
      <c r="XV20" s="7"/>
      <c r="XW20" s="7"/>
      <c r="XX20" s="7"/>
      <c r="XY20" s="7"/>
      <c r="XZ20" s="7"/>
      <c r="YA20" s="7"/>
      <c r="YB20" s="7"/>
      <c r="YC20" s="7"/>
      <c r="YD20" s="7"/>
      <c r="YE20" s="7"/>
      <c r="YF20" s="7"/>
      <c r="YG20" s="7"/>
      <c r="YH20" s="7"/>
      <c r="YI20" s="7"/>
      <c r="YJ20" s="7"/>
      <c r="YK20" s="7"/>
      <c r="YL20" s="7"/>
      <c r="YM20" s="7"/>
      <c r="YN20" s="7"/>
      <c r="YO20" s="7"/>
      <c r="YP20" s="7"/>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16" customFormat="1" ht="13.15" customHeight="1" x14ac:dyDescent="0.3">
      <c r="A21" s="152">
        <v>43949</v>
      </c>
      <c r="B21" s="132" t="s">
        <v>105</v>
      </c>
      <c r="C21" s="136"/>
      <c r="D21" s="147"/>
      <c r="E21" s="142"/>
      <c r="F21" s="142"/>
      <c r="G21" s="29"/>
      <c r="H21" s="153"/>
      <c r="I21" s="134">
        <v>329</v>
      </c>
      <c r="J21" s="145">
        <v>14</v>
      </c>
      <c r="K21" s="41">
        <f t="shared" si="0"/>
        <v>343</v>
      </c>
      <c r="L21" s="154"/>
      <c r="M21" s="136"/>
      <c r="N21" s="137"/>
      <c r="O21" s="137"/>
      <c r="P21" s="137"/>
      <c r="Q21" s="155"/>
      <c r="R21" s="153"/>
      <c r="S21" s="133">
        <f t="shared" si="1"/>
        <v>20759</v>
      </c>
      <c r="T21" s="134">
        <f t="shared" si="2"/>
        <v>926</v>
      </c>
      <c r="U21" s="135">
        <f t="shared" si="3"/>
        <v>21685</v>
      </c>
      <c r="VZ21" s="7"/>
      <c r="WA21" s="7"/>
      <c r="WB21" s="7"/>
      <c r="WC21" s="7"/>
      <c r="WD21" s="7"/>
      <c r="WE21" s="7"/>
      <c r="WF21" s="7"/>
      <c r="WG21" s="7"/>
      <c r="WH21" s="7"/>
      <c r="WI21" s="7"/>
      <c r="WJ21" s="7"/>
      <c r="WK21" s="7"/>
      <c r="WL21" s="7"/>
      <c r="WM21" s="7"/>
      <c r="WN21" s="7"/>
      <c r="WO21" s="7"/>
      <c r="WP21" s="7"/>
      <c r="WQ21" s="7"/>
      <c r="WR21" s="7"/>
      <c r="WS21" s="7"/>
      <c r="WT21" s="7"/>
      <c r="WU21" s="7"/>
      <c r="WV21" s="7"/>
      <c r="WW21" s="7"/>
      <c r="WX21" s="7"/>
      <c r="WY21" s="7"/>
      <c r="WZ21" s="7"/>
      <c r="XA21" s="7"/>
      <c r="XB21" s="7"/>
      <c r="XC21" s="7"/>
      <c r="XD21" s="7"/>
      <c r="XE21" s="7"/>
      <c r="XF21" s="7"/>
      <c r="XG21" s="7"/>
      <c r="XH21" s="7"/>
      <c r="XI21" s="7"/>
      <c r="XJ21" s="7"/>
      <c r="XK21" s="7"/>
      <c r="XL21" s="7"/>
      <c r="XM21" s="7"/>
      <c r="XN21" s="7"/>
      <c r="XO21" s="7"/>
      <c r="XP21" s="7"/>
      <c r="XQ21" s="7"/>
      <c r="XR21" s="7"/>
      <c r="XS21" s="7"/>
      <c r="XT21" s="7"/>
      <c r="XU21" s="7"/>
      <c r="XV21" s="7"/>
      <c r="XW21" s="7"/>
      <c r="XX21" s="7"/>
      <c r="XY21" s="7"/>
      <c r="XZ21" s="7"/>
      <c r="YA21" s="7"/>
      <c r="YB21" s="7"/>
      <c r="YC21" s="7"/>
      <c r="YD21" s="7"/>
      <c r="YE21" s="7"/>
      <c r="YF21" s="7"/>
      <c r="YG21" s="7"/>
      <c r="YH21" s="7"/>
      <c r="YI21" s="7"/>
      <c r="YJ21" s="7"/>
      <c r="YK21" s="7"/>
      <c r="YL21" s="7"/>
      <c r="YM21" s="7"/>
      <c r="YN21" s="7"/>
      <c r="YO21" s="7"/>
      <c r="YP21" s="7"/>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16" customFormat="1" ht="13.15" customHeight="1" x14ac:dyDescent="0.3">
      <c r="A22" s="152">
        <v>43948</v>
      </c>
      <c r="B22" s="132" t="s">
        <v>105</v>
      </c>
      <c r="C22" s="136"/>
      <c r="D22" s="146"/>
      <c r="E22" s="137"/>
      <c r="F22" s="137"/>
      <c r="G22" s="155"/>
      <c r="H22" s="153"/>
      <c r="I22" s="134">
        <v>332</v>
      </c>
      <c r="J22" s="145">
        <v>16</v>
      </c>
      <c r="K22" s="41">
        <f t="shared" si="0"/>
        <v>348</v>
      </c>
      <c r="L22" s="154"/>
      <c r="M22" s="136"/>
      <c r="N22" s="137"/>
      <c r="O22" s="137"/>
      <c r="P22" s="137"/>
      <c r="Q22" s="155"/>
      <c r="R22" s="153"/>
      <c r="S22" s="133">
        <f t="shared" si="1"/>
        <v>20430</v>
      </c>
      <c r="T22" s="134">
        <f t="shared" si="2"/>
        <v>912</v>
      </c>
      <c r="U22" s="135">
        <f t="shared" si="3"/>
        <v>21342</v>
      </c>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16" customFormat="1" ht="13.15" customHeight="1" x14ac:dyDescent="0.3">
      <c r="A23" s="152">
        <v>43947</v>
      </c>
      <c r="B23" s="132" t="s">
        <v>105</v>
      </c>
      <c r="C23" s="136"/>
      <c r="D23" s="137"/>
      <c r="E23" s="137"/>
      <c r="F23" s="137"/>
      <c r="G23" s="155"/>
      <c r="H23" s="153"/>
      <c r="I23" s="156">
        <v>363</v>
      </c>
      <c r="J23" s="145">
        <v>16</v>
      </c>
      <c r="K23" s="41">
        <f t="shared" si="0"/>
        <v>379</v>
      </c>
      <c r="L23" s="154"/>
      <c r="M23" s="136"/>
      <c r="N23" s="137"/>
      <c r="O23" s="137"/>
      <c r="P23" s="137"/>
      <c r="Q23" s="155"/>
      <c r="R23" s="153"/>
      <c r="S23" s="133">
        <f t="shared" si="1"/>
        <v>20098</v>
      </c>
      <c r="T23" s="134">
        <f t="shared" si="2"/>
        <v>896</v>
      </c>
      <c r="U23" s="135">
        <f t="shared" si="3"/>
        <v>20994</v>
      </c>
      <c r="V23" s="15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16" customFormat="1" ht="13.15" customHeight="1" x14ac:dyDescent="0.3">
      <c r="A24" s="152">
        <v>43946</v>
      </c>
      <c r="B24" s="132" t="s">
        <v>105</v>
      </c>
      <c r="C24" s="136"/>
      <c r="D24" s="137"/>
      <c r="E24" s="137"/>
      <c r="F24" s="137"/>
      <c r="G24" s="155"/>
      <c r="H24" s="153"/>
      <c r="I24" s="156">
        <v>373</v>
      </c>
      <c r="J24" s="145">
        <v>28</v>
      </c>
      <c r="K24" s="41">
        <f t="shared" si="0"/>
        <v>401</v>
      </c>
      <c r="L24" s="154"/>
      <c r="M24" s="142"/>
      <c r="N24" s="137"/>
      <c r="O24" s="137"/>
      <c r="P24" s="137"/>
      <c r="Q24" s="155"/>
      <c r="R24" s="153"/>
      <c r="S24" s="133">
        <f t="shared" si="1"/>
        <v>19735</v>
      </c>
      <c r="T24" s="134">
        <f t="shared" si="2"/>
        <v>880</v>
      </c>
      <c r="U24" s="135">
        <f t="shared" si="3"/>
        <v>20615</v>
      </c>
      <c r="V24" s="15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16" customFormat="1" ht="13.15" customHeight="1" x14ac:dyDescent="0.3">
      <c r="A25" s="152">
        <v>43945</v>
      </c>
      <c r="B25" s="132" t="s">
        <v>105</v>
      </c>
      <c r="C25" s="158">
        <v>423</v>
      </c>
      <c r="D25" s="153">
        <v>4841</v>
      </c>
      <c r="E25" s="153">
        <v>2948</v>
      </c>
      <c r="F25" s="153">
        <v>25</v>
      </c>
      <c r="G25" s="155">
        <f>ONS_WeeklyRegistratedDeaths!M33-ONS_WeeklyRegistratedDeaths!T33</f>
        <v>8237</v>
      </c>
      <c r="H25" s="153">
        <f>ONS_WeeklyOccurrenceDeaths!M33-ONS_WeeklyOccurrenceDeaths!T33</f>
        <v>6342</v>
      </c>
      <c r="I25" s="156">
        <v>420</v>
      </c>
      <c r="J25" s="145">
        <v>30</v>
      </c>
      <c r="K25" s="41">
        <f t="shared" si="0"/>
        <v>450</v>
      </c>
      <c r="L25" s="154">
        <f>SUM(K25:K31)</f>
        <v>3615</v>
      </c>
      <c r="M25" s="159">
        <f t="shared" ref="M25:R25" si="4">M32+C25</f>
        <v>1305</v>
      </c>
      <c r="N25" s="159">
        <f t="shared" si="4"/>
        <v>19621</v>
      </c>
      <c r="O25" s="159">
        <f t="shared" si="4"/>
        <v>6293</v>
      </c>
      <c r="P25" s="159">
        <f t="shared" si="4"/>
        <v>111</v>
      </c>
      <c r="Q25" s="159">
        <f t="shared" si="4"/>
        <v>27330</v>
      </c>
      <c r="R25" s="153">
        <f t="shared" si="4"/>
        <v>29710</v>
      </c>
      <c r="S25" s="133">
        <f t="shared" si="1"/>
        <v>19362</v>
      </c>
      <c r="T25" s="134">
        <f t="shared" si="2"/>
        <v>852</v>
      </c>
      <c r="U25" s="135">
        <f t="shared" si="3"/>
        <v>20214</v>
      </c>
      <c r="V25" s="15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16" customFormat="1" ht="13.15" customHeight="1" x14ac:dyDescent="0.3">
      <c r="A26" s="152">
        <v>43944</v>
      </c>
      <c r="B26" s="132" t="s">
        <v>105</v>
      </c>
      <c r="C26" s="136"/>
      <c r="D26" s="137"/>
      <c r="E26" s="146"/>
      <c r="F26" s="137"/>
      <c r="G26" s="155"/>
      <c r="H26" s="153"/>
      <c r="I26" s="156">
        <v>441</v>
      </c>
      <c r="J26" s="145">
        <v>18</v>
      </c>
      <c r="K26" s="41">
        <f t="shared" si="0"/>
        <v>459</v>
      </c>
      <c r="L26" s="154"/>
      <c r="M26" s="142"/>
      <c r="N26" s="137"/>
      <c r="O26" s="137"/>
      <c r="P26" s="137"/>
      <c r="Q26" s="155"/>
      <c r="R26" s="153"/>
      <c r="S26" s="133">
        <f t="shared" si="1"/>
        <v>18942</v>
      </c>
      <c r="T26" s="134">
        <f t="shared" si="2"/>
        <v>822</v>
      </c>
      <c r="U26" s="135">
        <f t="shared" si="3"/>
        <v>19764</v>
      </c>
      <c r="V26" s="157"/>
      <c r="VZ26" s="7"/>
      <c r="WA26" s="7"/>
      <c r="WB26" s="7"/>
      <c r="WC26" s="7"/>
      <c r="WD26" s="7"/>
      <c r="WE26" s="7"/>
      <c r="WF26" s="7"/>
      <c r="WG26" s="7"/>
      <c r="WH26" s="7"/>
      <c r="WI26" s="7"/>
      <c r="WJ26" s="7"/>
      <c r="WK26" s="7"/>
      <c r="WL26" s="7"/>
      <c r="WM26" s="7"/>
      <c r="WN26" s="7"/>
      <c r="WO26" s="7"/>
      <c r="WP26" s="7"/>
      <c r="WQ26" s="7"/>
      <c r="WR26" s="7"/>
      <c r="WS26" s="7"/>
      <c r="WT26" s="7"/>
      <c r="WU26" s="7"/>
      <c r="WV26" s="7"/>
      <c r="WW26" s="7"/>
      <c r="WX26" s="7"/>
      <c r="WY26" s="7"/>
      <c r="WZ26" s="7"/>
      <c r="XA26" s="7"/>
      <c r="XB26" s="7"/>
      <c r="XC26" s="7"/>
      <c r="XD26" s="7"/>
      <c r="XE26" s="7"/>
      <c r="XF26" s="7"/>
      <c r="XG26" s="7"/>
      <c r="XH26" s="7"/>
      <c r="XI26" s="7"/>
      <c r="XJ26" s="7"/>
      <c r="XK26" s="7"/>
      <c r="XL26" s="7"/>
      <c r="XM26" s="7"/>
      <c r="XN26" s="7"/>
      <c r="XO26" s="7"/>
      <c r="XP26" s="7"/>
      <c r="XQ26" s="7"/>
      <c r="XR26" s="7"/>
      <c r="XS26" s="7"/>
      <c r="XT26" s="7"/>
      <c r="XU26" s="7"/>
      <c r="XV26" s="7"/>
      <c r="XW26" s="7"/>
      <c r="XX26" s="7"/>
      <c r="XY26" s="7"/>
      <c r="XZ26" s="7"/>
      <c r="YA26" s="7"/>
      <c r="YB26" s="7"/>
      <c r="YC26" s="7"/>
      <c r="YD26" s="7"/>
      <c r="YE26" s="7"/>
      <c r="YF26" s="7"/>
      <c r="YG26" s="7"/>
      <c r="YH26" s="7"/>
      <c r="YI26" s="7"/>
      <c r="YJ26" s="7"/>
      <c r="YK26" s="7"/>
      <c r="YL26" s="7"/>
      <c r="YM26" s="7"/>
      <c r="YN26" s="7"/>
      <c r="YO26" s="7"/>
      <c r="YP26" s="7"/>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16" customFormat="1" ht="13.15" customHeight="1" x14ac:dyDescent="0.3">
      <c r="A27" s="152">
        <v>43943</v>
      </c>
      <c r="B27" s="132" t="s">
        <v>105</v>
      </c>
      <c r="C27" s="136"/>
      <c r="D27" s="137"/>
      <c r="E27" s="146"/>
      <c r="F27" s="137"/>
      <c r="G27" s="155"/>
      <c r="H27" s="153"/>
      <c r="I27" s="160">
        <v>474</v>
      </c>
      <c r="J27" s="145">
        <v>23</v>
      </c>
      <c r="K27" s="41">
        <f t="shared" si="0"/>
        <v>497</v>
      </c>
      <c r="L27" s="154"/>
      <c r="M27" s="142"/>
      <c r="N27" s="137"/>
      <c r="O27" s="137"/>
      <c r="P27" s="137"/>
      <c r="Q27" s="155"/>
      <c r="R27" s="153"/>
      <c r="S27" s="133">
        <f t="shared" si="1"/>
        <v>18501</v>
      </c>
      <c r="T27" s="134">
        <f t="shared" si="2"/>
        <v>804</v>
      </c>
      <c r="U27" s="135">
        <f t="shared" si="3"/>
        <v>19305</v>
      </c>
      <c r="V27" s="157"/>
      <c r="VZ27" s="7"/>
      <c r="WA27" s="7"/>
      <c r="WB27" s="7"/>
      <c r="WC27" s="7"/>
      <c r="WD27" s="7"/>
      <c r="WE27" s="7"/>
      <c r="WF27" s="7"/>
      <c r="WG27" s="7"/>
      <c r="WH27" s="7"/>
      <c r="WI27" s="7"/>
      <c r="WJ27" s="7"/>
      <c r="WK27" s="7"/>
      <c r="WL27" s="7"/>
      <c r="WM27" s="7"/>
      <c r="WN27" s="7"/>
      <c r="WO27" s="7"/>
      <c r="WP27" s="7"/>
      <c r="WQ27" s="7"/>
      <c r="WR27" s="7"/>
      <c r="WS27" s="7"/>
      <c r="WT27" s="7"/>
      <c r="WU27" s="7"/>
      <c r="WV27" s="7"/>
      <c r="WW27" s="7"/>
      <c r="WX27" s="7"/>
      <c r="WY27" s="7"/>
      <c r="WZ27" s="7"/>
      <c r="XA27" s="7"/>
      <c r="XB27" s="7"/>
      <c r="XC27" s="7"/>
      <c r="XD27" s="7"/>
      <c r="XE27" s="7"/>
      <c r="XF27" s="7"/>
      <c r="XG27" s="7"/>
      <c r="XH27" s="7"/>
      <c r="XI27" s="7"/>
      <c r="XJ27" s="7"/>
      <c r="XK27" s="7"/>
      <c r="XL27" s="7"/>
      <c r="XM27" s="7"/>
      <c r="XN27" s="7"/>
      <c r="XO27" s="7"/>
      <c r="XP27" s="7"/>
      <c r="XQ27" s="7"/>
      <c r="XR27" s="7"/>
      <c r="XS27" s="7"/>
      <c r="XT27" s="7"/>
      <c r="XU27" s="7"/>
      <c r="XV27" s="7"/>
      <c r="XW27" s="7"/>
      <c r="XX27" s="7"/>
      <c r="XY27" s="7"/>
      <c r="XZ27" s="7"/>
      <c r="YA27" s="7"/>
      <c r="YB27" s="7"/>
      <c r="YC27" s="7"/>
      <c r="YD27" s="7"/>
      <c r="YE27" s="7"/>
      <c r="YF27" s="7"/>
      <c r="YG27" s="7"/>
      <c r="YH27" s="7"/>
      <c r="YI27" s="7"/>
      <c r="YJ27" s="7"/>
      <c r="YK27" s="7"/>
      <c r="YL27" s="7"/>
      <c r="YM27" s="7"/>
      <c r="YN27" s="7"/>
      <c r="YO27" s="7"/>
      <c r="YP27" s="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16" customFormat="1" ht="13.15" customHeight="1" x14ac:dyDescent="0.3">
      <c r="A28" s="152">
        <v>43942</v>
      </c>
      <c r="B28" s="132" t="s">
        <v>105</v>
      </c>
      <c r="C28" s="136"/>
      <c r="D28" s="137"/>
      <c r="E28" s="146"/>
      <c r="F28" s="137"/>
      <c r="G28" s="155"/>
      <c r="H28" s="153"/>
      <c r="I28" s="160">
        <v>474</v>
      </c>
      <c r="J28" s="145">
        <v>30</v>
      </c>
      <c r="K28" s="41">
        <f t="shared" si="0"/>
        <v>504</v>
      </c>
      <c r="L28" s="154"/>
      <c r="M28" s="142"/>
      <c r="N28" s="137"/>
      <c r="O28" s="137"/>
      <c r="P28" s="137"/>
      <c r="Q28" s="155"/>
      <c r="R28" s="153"/>
      <c r="S28" s="133">
        <f t="shared" si="1"/>
        <v>18027</v>
      </c>
      <c r="T28" s="134">
        <f t="shared" si="2"/>
        <v>781</v>
      </c>
      <c r="U28" s="135">
        <f t="shared" si="3"/>
        <v>18808</v>
      </c>
      <c r="V28" s="157"/>
      <c r="VZ28" s="7"/>
      <c r="WA28" s="7"/>
      <c r="WB28" s="7"/>
      <c r="WC28" s="7"/>
      <c r="WD28" s="7"/>
      <c r="WE28" s="7"/>
      <c r="WF28" s="7"/>
      <c r="WG28" s="7"/>
      <c r="WH28" s="7"/>
      <c r="WI28" s="7"/>
      <c r="WJ28" s="7"/>
      <c r="WK28" s="7"/>
      <c r="WL28" s="7"/>
      <c r="WM28" s="7"/>
      <c r="WN28" s="7"/>
      <c r="WO28" s="7"/>
      <c r="WP28" s="7"/>
      <c r="WQ28" s="7"/>
      <c r="WR28" s="7"/>
      <c r="WS28" s="7"/>
      <c r="WT28" s="7"/>
      <c r="WU28" s="7"/>
      <c r="WV28" s="7"/>
      <c r="WW28" s="7"/>
      <c r="WX28" s="7"/>
      <c r="WY28" s="7"/>
      <c r="WZ28" s="7"/>
      <c r="XA28" s="7"/>
      <c r="XB28" s="7"/>
      <c r="XC28" s="7"/>
      <c r="XD28" s="7"/>
      <c r="XE28" s="7"/>
      <c r="XF28" s="7"/>
      <c r="XG28" s="7"/>
      <c r="XH28" s="7"/>
      <c r="XI28" s="7"/>
      <c r="XJ28" s="7"/>
      <c r="XK28" s="7"/>
      <c r="XL28" s="7"/>
      <c r="XM28" s="7"/>
      <c r="XN28" s="7"/>
      <c r="XO28" s="7"/>
      <c r="XP28" s="7"/>
      <c r="XQ28" s="7"/>
      <c r="XR28" s="7"/>
      <c r="XS28" s="7"/>
      <c r="XT28" s="7"/>
      <c r="XU28" s="7"/>
      <c r="XV28" s="7"/>
      <c r="XW28" s="7"/>
      <c r="XX28" s="7"/>
      <c r="XY28" s="7"/>
      <c r="XZ28" s="7"/>
      <c r="YA28" s="7"/>
      <c r="YB28" s="7"/>
      <c r="YC28" s="7"/>
      <c r="YD28" s="7"/>
      <c r="YE28" s="7"/>
      <c r="YF28" s="7"/>
      <c r="YG28" s="7"/>
      <c r="YH28" s="7"/>
      <c r="YI28" s="7"/>
      <c r="YJ28" s="7"/>
      <c r="YK28" s="7"/>
      <c r="YL28" s="7"/>
      <c r="YM28" s="7"/>
      <c r="YN28" s="7"/>
      <c r="YO28" s="7"/>
      <c r="YP28" s="7"/>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16" customFormat="1" ht="13.15" customHeight="1" x14ac:dyDescent="0.3">
      <c r="A29" s="152">
        <v>43941</v>
      </c>
      <c r="B29" s="132" t="s">
        <v>105</v>
      </c>
      <c r="C29" s="136"/>
      <c r="D29" s="137"/>
      <c r="E29" s="146"/>
      <c r="F29" s="137"/>
      <c r="G29" s="155"/>
      <c r="H29" s="153"/>
      <c r="I29" s="160">
        <v>548</v>
      </c>
      <c r="J29" s="145">
        <v>25</v>
      </c>
      <c r="K29" s="41">
        <f t="shared" si="0"/>
        <v>573</v>
      </c>
      <c r="L29" s="154"/>
      <c r="M29" s="142"/>
      <c r="N29" s="137"/>
      <c r="O29" s="137"/>
      <c r="P29" s="137"/>
      <c r="Q29" s="155"/>
      <c r="R29" s="153"/>
      <c r="S29" s="133">
        <f t="shared" si="1"/>
        <v>17553</v>
      </c>
      <c r="T29" s="134">
        <f t="shared" si="2"/>
        <v>751</v>
      </c>
      <c r="U29" s="135">
        <f t="shared" si="3"/>
        <v>18304</v>
      </c>
      <c r="V29" s="157"/>
      <c r="VZ29" s="7"/>
      <c r="WA29" s="7"/>
      <c r="WB29" s="7"/>
      <c r="WC29" s="7"/>
      <c r="WD29" s="7"/>
      <c r="WE29" s="7"/>
      <c r="WF29" s="7"/>
      <c r="WG29" s="7"/>
      <c r="WH29" s="7"/>
      <c r="WI29" s="7"/>
      <c r="WJ29" s="7"/>
      <c r="WK29" s="7"/>
      <c r="WL29" s="7"/>
      <c r="WM29" s="7"/>
      <c r="WN29" s="7"/>
      <c r="WO29" s="7"/>
      <c r="WP29" s="7"/>
      <c r="WQ29" s="7"/>
      <c r="WR29" s="7"/>
      <c r="WS29" s="7"/>
      <c r="WT29" s="7"/>
      <c r="WU29" s="7"/>
      <c r="WV29" s="7"/>
      <c r="WW29" s="7"/>
      <c r="WX29" s="7"/>
      <c r="WY29" s="7"/>
      <c r="WZ29" s="7"/>
      <c r="XA29" s="7"/>
      <c r="XB29" s="7"/>
      <c r="XC29" s="7"/>
      <c r="XD29" s="7"/>
      <c r="XE29" s="7"/>
      <c r="XF29" s="7"/>
      <c r="XG29" s="7"/>
      <c r="XH29" s="7"/>
      <c r="XI29" s="7"/>
      <c r="XJ29" s="7"/>
      <c r="XK29" s="7"/>
      <c r="XL29" s="7"/>
      <c r="XM29" s="7"/>
      <c r="XN29" s="7"/>
      <c r="XO29" s="7"/>
      <c r="XP29" s="7"/>
      <c r="XQ29" s="7"/>
      <c r="XR29" s="7"/>
      <c r="XS29" s="7"/>
      <c r="XT29" s="7"/>
      <c r="XU29" s="7"/>
      <c r="XV29" s="7"/>
      <c r="XW29" s="7"/>
      <c r="XX29" s="7"/>
      <c r="XY29" s="7"/>
      <c r="XZ29" s="7"/>
      <c r="YA29" s="7"/>
      <c r="YB29" s="7"/>
      <c r="YC29" s="7"/>
      <c r="YD29" s="7"/>
      <c r="YE29" s="7"/>
      <c r="YF29" s="7"/>
      <c r="YG29" s="7"/>
      <c r="YH29" s="7"/>
      <c r="YI29" s="7"/>
      <c r="YJ29" s="7"/>
      <c r="YK29" s="7"/>
      <c r="YL29" s="7"/>
      <c r="YM29" s="7"/>
      <c r="YN29" s="7"/>
      <c r="YO29" s="7"/>
      <c r="YP29" s="7"/>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16" customFormat="1" ht="13.15" customHeight="1" x14ac:dyDescent="0.3">
      <c r="A30" s="152">
        <v>43940</v>
      </c>
      <c r="B30" s="132" t="s">
        <v>105</v>
      </c>
      <c r="C30" s="136"/>
      <c r="D30" s="137"/>
      <c r="E30" s="146"/>
      <c r="F30" s="137"/>
      <c r="G30" s="155"/>
      <c r="H30" s="153"/>
      <c r="I30" s="160">
        <v>513</v>
      </c>
      <c r="J30" s="145">
        <v>26</v>
      </c>
      <c r="K30" s="41">
        <f t="shared" si="0"/>
        <v>539</v>
      </c>
      <c r="L30" s="154"/>
      <c r="M30" s="142"/>
      <c r="N30" s="137"/>
      <c r="O30" s="137"/>
      <c r="P30" s="137"/>
      <c r="Q30" s="155"/>
      <c r="R30" s="153"/>
      <c r="S30" s="133">
        <f t="shared" si="1"/>
        <v>17005</v>
      </c>
      <c r="T30" s="134">
        <f t="shared" si="2"/>
        <v>726</v>
      </c>
      <c r="U30" s="135">
        <f t="shared" si="3"/>
        <v>17731</v>
      </c>
      <c r="V30" s="157"/>
      <c r="VZ30" s="7"/>
      <c r="WA30" s="7"/>
      <c r="WB30" s="7"/>
      <c r="WC30" s="7"/>
      <c r="WD30" s="7"/>
      <c r="WE30" s="7"/>
      <c r="WF30" s="7"/>
      <c r="WG30" s="7"/>
      <c r="WH30" s="7"/>
      <c r="WI30" s="7"/>
      <c r="WJ30" s="7"/>
      <c r="WK30" s="7"/>
      <c r="WL30" s="7"/>
      <c r="WM30" s="7"/>
      <c r="WN30" s="7"/>
      <c r="WO30" s="7"/>
      <c r="WP30" s="7"/>
      <c r="WQ30" s="7"/>
      <c r="WR30" s="7"/>
      <c r="WS30" s="7"/>
      <c r="WT30" s="7"/>
      <c r="WU30" s="7"/>
      <c r="WV30" s="7"/>
      <c r="WW30" s="7"/>
      <c r="WX30" s="7"/>
      <c r="WY30" s="7"/>
      <c r="WZ30" s="7"/>
      <c r="XA30" s="7"/>
      <c r="XB30" s="7"/>
      <c r="XC30" s="7"/>
      <c r="XD30" s="7"/>
      <c r="XE30" s="7"/>
      <c r="XF30" s="7"/>
      <c r="XG30" s="7"/>
      <c r="XH30" s="7"/>
      <c r="XI30" s="7"/>
      <c r="XJ30" s="7"/>
      <c r="XK30" s="7"/>
      <c r="XL30" s="7"/>
      <c r="XM30" s="7"/>
      <c r="XN30" s="7"/>
      <c r="XO30" s="7"/>
      <c r="XP30" s="7"/>
      <c r="XQ30" s="7"/>
      <c r="XR30" s="7"/>
      <c r="XS30" s="7"/>
      <c r="XT30" s="7"/>
      <c r="XU30" s="7"/>
      <c r="XV30" s="7"/>
      <c r="XW30" s="7"/>
      <c r="XX30" s="7"/>
      <c r="XY30" s="7"/>
      <c r="XZ30" s="7"/>
      <c r="YA30" s="7"/>
      <c r="YB30" s="7"/>
      <c r="YC30" s="7"/>
      <c r="YD30" s="7"/>
      <c r="YE30" s="7"/>
      <c r="YF30" s="7"/>
      <c r="YG30" s="7"/>
      <c r="YH30" s="7"/>
      <c r="YI30" s="7"/>
      <c r="YJ30" s="7"/>
      <c r="YK30" s="7"/>
      <c r="YL30" s="7"/>
      <c r="YM30" s="7"/>
      <c r="YN30" s="7"/>
      <c r="YO30" s="7"/>
      <c r="YP30" s="7"/>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16" customFormat="1" ht="13.15" customHeight="1" x14ac:dyDescent="0.3">
      <c r="A31" s="152">
        <v>43939</v>
      </c>
      <c r="B31" s="132" t="s">
        <v>105</v>
      </c>
      <c r="C31" s="136"/>
      <c r="D31" s="137"/>
      <c r="E31" s="146"/>
      <c r="F31" s="137"/>
      <c r="G31" s="155"/>
      <c r="H31" s="153"/>
      <c r="I31" s="160">
        <v>561</v>
      </c>
      <c r="J31" s="145">
        <v>32</v>
      </c>
      <c r="K31" s="41">
        <f t="shared" si="0"/>
        <v>593</v>
      </c>
      <c r="L31" s="154"/>
      <c r="M31" s="142"/>
      <c r="N31" s="137"/>
      <c r="O31" s="137"/>
      <c r="P31" s="137"/>
      <c r="Q31" s="155"/>
      <c r="R31" s="153"/>
      <c r="S31" s="133">
        <f t="shared" si="1"/>
        <v>16492</v>
      </c>
      <c r="T31" s="134">
        <f t="shared" si="2"/>
        <v>700</v>
      </c>
      <c r="U31" s="135">
        <f t="shared" si="3"/>
        <v>17192</v>
      </c>
      <c r="V31" s="157"/>
      <c r="VZ31" s="7"/>
      <c r="WA31" s="7"/>
      <c r="WB31" s="7"/>
      <c r="WC31" s="7"/>
      <c r="WD31" s="7"/>
      <c r="WE31" s="7"/>
      <c r="WF31" s="7"/>
      <c r="WG31" s="7"/>
      <c r="WH31" s="7"/>
      <c r="WI31" s="7"/>
      <c r="WJ31" s="7"/>
      <c r="WK31" s="7"/>
      <c r="WL31" s="7"/>
      <c r="WM31" s="7"/>
      <c r="WN31" s="7"/>
      <c r="WO31" s="7"/>
      <c r="WP31" s="7"/>
      <c r="WQ31" s="7"/>
      <c r="WR31" s="7"/>
      <c r="WS31" s="7"/>
      <c r="WT31" s="7"/>
      <c r="WU31" s="7"/>
      <c r="WV31" s="7"/>
      <c r="WW31" s="7"/>
      <c r="WX31" s="7"/>
      <c r="WY31" s="7"/>
      <c r="WZ31" s="7"/>
      <c r="XA31" s="7"/>
      <c r="XB31" s="7"/>
      <c r="XC31" s="7"/>
      <c r="XD31" s="7"/>
      <c r="XE31" s="7"/>
      <c r="XF31" s="7"/>
      <c r="XG31" s="7"/>
      <c r="XH31" s="7"/>
      <c r="XI31" s="7"/>
      <c r="XJ31" s="7"/>
      <c r="XK31" s="7"/>
      <c r="XL31" s="7"/>
      <c r="XM31" s="7"/>
      <c r="XN31" s="7"/>
      <c r="XO31" s="7"/>
      <c r="XP31" s="7"/>
      <c r="XQ31" s="7"/>
      <c r="XR31" s="7"/>
      <c r="XS31" s="7"/>
      <c r="XT31" s="7"/>
      <c r="XU31" s="7"/>
      <c r="XV31" s="7"/>
      <c r="XW31" s="7"/>
      <c r="XX31" s="7"/>
      <c r="XY31" s="7"/>
      <c r="XZ31" s="7"/>
      <c r="YA31" s="7"/>
      <c r="YB31" s="7"/>
      <c r="YC31" s="7"/>
      <c r="YD31" s="7"/>
      <c r="YE31" s="7"/>
      <c r="YF31" s="7"/>
      <c r="YG31" s="7"/>
      <c r="YH31" s="7"/>
      <c r="YI31" s="7"/>
      <c r="YJ31" s="7"/>
      <c r="YK31" s="7"/>
      <c r="YL31" s="7"/>
      <c r="YM31" s="7"/>
      <c r="YN31" s="7"/>
      <c r="YO31" s="7"/>
      <c r="YP31" s="7"/>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13.15" customHeight="1" x14ac:dyDescent="0.3">
      <c r="A32" s="152">
        <v>43938</v>
      </c>
      <c r="B32" s="132" t="s">
        <v>105</v>
      </c>
      <c r="C32" s="158">
        <v>416</v>
      </c>
      <c r="D32" s="153">
        <v>6107</v>
      </c>
      <c r="E32" s="153">
        <v>2194</v>
      </c>
      <c r="F32" s="153">
        <v>41</v>
      </c>
      <c r="G32" s="155">
        <f>ONS_WeeklyRegistratedDeaths!T33-ONS_WeeklyRegistratedDeaths!AA33</f>
        <v>8758</v>
      </c>
      <c r="H32" s="153">
        <f>ONS_WeeklyOccurrenceDeaths!T33-ONS_WeeklyOccurrenceDeaths!AA33</f>
        <v>8036</v>
      </c>
      <c r="I32" s="160">
        <v>597</v>
      </c>
      <c r="J32" s="145">
        <v>29</v>
      </c>
      <c r="K32" s="41">
        <f t="shared" si="0"/>
        <v>626</v>
      </c>
      <c r="L32" s="154">
        <f>SUM(K32:K38)</f>
        <v>4930</v>
      </c>
      <c r="M32" s="159">
        <f t="shared" ref="M32:R32" si="5">M39+C32</f>
        <v>882</v>
      </c>
      <c r="N32" s="153">
        <f t="shared" si="5"/>
        <v>14780</v>
      </c>
      <c r="O32" s="153">
        <f t="shared" si="5"/>
        <v>3345</v>
      </c>
      <c r="P32" s="153">
        <f t="shared" si="5"/>
        <v>86</v>
      </c>
      <c r="Q32" s="153">
        <f t="shared" si="5"/>
        <v>19093</v>
      </c>
      <c r="R32" s="153">
        <f t="shared" si="5"/>
        <v>23368</v>
      </c>
      <c r="S32" s="133">
        <f t="shared" si="1"/>
        <v>15931</v>
      </c>
      <c r="T32" s="134">
        <f t="shared" si="2"/>
        <v>668</v>
      </c>
      <c r="U32" s="135">
        <f t="shared" si="3"/>
        <v>16599</v>
      </c>
      <c r="V32" s="161"/>
    </row>
    <row r="33" spans="1:22" ht="13.15" customHeight="1" x14ac:dyDescent="0.3">
      <c r="A33" s="152">
        <v>43937</v>
      </c>
      <c r="B33" s="132" t="s">
        <v>105</v>
      </c>
      <c r="C33" s="136"/>
      <c r="D33" s="137"/>
      <c r="E33" s="137"/>
      <c r="F33" s="137"/>
      <c r="G33" s="155"/>
      <c r="H33" s="153"/>
      <c r="I33" s="160">
        <v>625</v>
      </c>
      <c r="J33" s="145">
        <v>35</v>
      </c>
      <c r="K33" s="41">
        <f t="shared" si="0"/>
        <v>660</v>
      </c>
      <c r="L33" s="154"/>
      <c r="M33" s="142"/>
      <c r="N33" s="137"/>
      <c r="O33" s="137"/>
      <c r="P33" s="137"/>
      <c r="Q33" s="155"/>
      <c r="R33" s="153"/>
      <c r="S33" s="133">
        <f t="shared" si="1"/>
        <v>15334</v>
      </c>
      <c r="T33" s="134">
        <f t="shared" si="2"/>
        <v>639</v>
      </c>
      <c r="U33" s="135">
        <f t="shared" si="3"/>
        <v>15973</v>
      </c>
      <c r="V33" s="161"/>
    </row>
    <row r="34" spans="1:22" ht="13.15" customHeight="1" x14ac:dyDescent="0.3">
      <c r="A34" s="152">
        <v>43936</v>
      </c>
      <c r="B34" s="132" t="s">
        <v>105</v>
      </c>
      <c r="C34" s="136"/>
      <c r="D34" s="137"/>
      <c r="E34" s="137"/>
      <c r="F34" s="137"/>
      <c r="G34" s="155"/>
      <c r="H34" s="162"/>
      <c r="I34" s="160">
        <v>677</v>
      </c>
      <c r="J34" s="145">
        <v>38</v>
      </c>
      <c r="K34" s="41">
        <f t="shared" si="0"/>
        <v>715</v>
      </c>
      <c r="L34" s="163"/>
      <c r="M34" s="142"/>
      <c r="N34" s="137"/>
      <c r="O34" s="137"/>
      <c r="P34" s="137"/>
      <c r="Q34" s="155"/>
      <c r="R34" s="162"/>
      <c r="S34" s="133">
        <f t="shared" si="1"/>
        <v>14709</v>
      </c>
      <c r="T34" s="134">
        <f t="shared" si="2"/>
        <v>604</v>
      </c>
      <c r="U34" s="135">
        <f t="shared" si="3"/>
        <v>15313</v>
      </c>
      <c r="V34" s="161"/>
    </row>
    <row r="35" spans="1:22" ht="13.15" customHeight="1" x14ac:dyDescent="0.3">
      <c r="A35" s="152">
        <v>43935</v>
      </c>
      <c r="B35" s="132" t="s">
        <v>105</v>
      </c>
      <c r="C35" s="136"/>
      <c r="D35" s="137"/>
      <c r="E35" s="137"/>
      <c r="F35" s="137"/>
      <c r="G35" s="155"/>
      <c r="H35" s="153"/>
      <c r="I35" s="160">
        <v>635</v>
      </c>
      <c r="J35" s="145">
        <v>26</v>
      </c>
      <c r="K35" s="41">
        <f t="shared" si="0"/>
        <v>661</v>
      </c>
      <c r="L35" s="154"/>
      <c r="M35" s="142"/>
      <c r="N35" s="137"/>
      <c r="O35" s="137"/>
      <c r="P35" s="137"/>
      <c r="Q35" s="155"/>
      <c r="R35" s="153"/>
      <c r="S35" s="133">
        <f t="shared" si="1"/>
        <v>14032</v>
      </c>
      <c r="T35" s="134">
        <f t="shared" si="2"/>
        <v>566</v>
      </c>
      <c r="U35" s="135">
        <f t="shared" si="3"/>
        <v>14598</v>
      </c>
      <c r="V35" s="161"/>
    </row>
    <row r="36" spans="1:22" ht="13.15" customHeight="1" x14ac:dyDescent="0.3">
      <c r="A36" s="152">
        <v>43934</v>
      </c>
      <c r="B36" s="132" t="s">
        <v>105</v>
      </c>
      <c r="C36" s="136"/>
      <c r="D36" s="137"/>
      <c r="E36" s="137"/>
      <c r="F36" s="137"/>
      <c r="G36" s="155"/>
      <c r="H36" s="153"/>
      <c r="I36" s="160">
        <v>683</v>
      </c>
      <c r="J36" s="145">
        <v>44</v>
      </c>
      <c r="K36" s="41">
        <f t="shared" si="0"/>
        <v>727</v>
      </c>
      <c r="L36" s="154"/>
      <c r="M36" s="142"/>
      <c r="N36" s="137"/>
      <c r="O36" s="137"/>
      <c r="P36" s="137"/>
      <c r="Q36" s="155"/>
      <c r="R36" s="153"/>
      <c r="S36" s="133">
        <f t="shared" si="1"/>
        <v>13397</v>
      </c>
      <c r="T36" s="134">
        <f t="shared" si="2"/>
        <v>540</v>
      </c>
      <c r="U36" s="135">
        <f t="shared" si="3"/>
        <v>13937</v>
      </c>
      <c r="V36" s="161"/>
    </row>
    <row r="37" spans="1:22" ht="13.15" customHeight="1" x14ac:dyDescent="0.3">
      <c r="A37" s="152">
        <v>43933</v>
      </c>
      <c r="B37" s="132" t="s">
        <v>105</v>
      </c>
      <c r="C37" s="136"/>
      <c r="D37" s="137"/>
      <c r="E37" s="137"/>
      <c r="F37" s="137"/>
      <c r="G37" s="155"/>
      <c r="H37" s="153"/>
      <c r="I37" s="160">
        <v>706</v>
      </c>
      <c r="J37" s="145">
        <v>36</v>
      </c>
      <c r="K37" s="41">
        <f t="shared" si="0"/>
        <v>742</v>
      </c>
      <c r="L37" s="154"/>
      <c r="M37" s="142"/>
      <c r="N37" s="137"/>
      <c r="O37" s="137"/>
      <c r="P37" s="137"/>
      <c r="Q37" s="155"/>
      <c r="R37" s="153"/>
      <c r="S37" s="133">
        <f t="shared" si="1"/>
        <v>12714</v>
      </c>
      <c r="T37" s="134">
        <f t="shared" si="2"/>
        <v>496</v>
      </c>
      <c r="U37" s="135">
        <f t="shared" si="3"/>
        <v>13210</v>
      </c>
      <c r="V37" s="161"/>
    </row>
    <row r="38" spans="1:22" ht="13.15" customHeight="1" x14ac:dyDescent="0.3">
      <c r="A38" s="152">
        <v>43932</v>
      </c>
      <c r="B38" s="132" t="s">
        <v>105</v>
      </c>
      <c r="C38" s="136"/>
      <c r="D38" s="137"/>
      <c r="E38" s="137"/>
      <c r="F38" s="137"/>
      <c r="G38" s="155"/>
      <c r="H38" s="153"/>
      <c r="I38" s="160">
        <v>768</v>
      </c>
      <c r="J38" s="145">
        <v>31</v>
      </c>
      <c r="K38" s="41">
        <f t="shared" si="0"/>
        <v>799</v>
      </c>
      <c r="L38" s="154"/>
      <c r="M38" s="142"/>
      <c r="N38" s="137"/>
      <c r="O38" s="137"/>
      <c r="P38" s="137"/>
      <c r="Q38" s="155"/>
      <c r="R38" s="153"/>
      <c r="S38" s="133">
        <f t="shared" si="1"/>
        <v>12008</v>
      </c>
      <c r="T38" s="134">
        <f t="shared" si="2"/>
        <v>460</v>
      </c>
      <c r="U38" s="135">
        <f t="shared" si="3"/>
        <v>12468</v>
      </c>
      <c r="V38" s="161"/>
    </row>
    <row r="39" spans="1:22" ht="13.15" customHeight="1" x14ac:dyDescent="0.3">
      <c r="A39" s="152">
        <v>43931</v>
      </c>
      <c r="B39" s="132" t="s">
        <v>105</v>
      </c>
      <c r="C39" s="158">
        <v>330</v>
      </c>
      <c r="D39" s="153">
        <v>4957</v>
      </c>
      <c r="E39" s="153">
        <v>898</v>
      </c>
      <c r="F39" s="153">
        <v>28</v>
      </c>
      <c r="G39" s="153">
        <f>ONS_WeeklyRegistratedDeaths!AA33-ONS_WeeklyRegistratedDeaths!AH33</f>
        <v>6213</v>
      </c>
      <c r="H39" s="153">
        <f>ONS_WeeklyOccurrenceDeaths!AA33-ONS_WeeklyOccurrenceDeaths!AH33</f>
        <v>8013</v>
      </c>
      <c r="I39" s="160">
        <v>729</v>
      </c>
      <c r="J39" s="145">
        <v>25</v>
      </c>
      <c r="K39" s="41">
        <f t="shared" si="0"/>
        <v>754</v>
      </c>
      <c r="L39" s="154">
        <f>SUM(K39:K45)</f>
        <v>5637</v>
      </c>
      <c r="M39" s="159">
        <f t="shared" ref="M39:R39" si="6">M46+C39</f>
        <v>466</v>
      </c>
      <c r="N39" s="153">
        <f t="shared" si="6"/>
        <v>8673</v>
      </c>
      <c r="O39" s="153">
        <f t="shared" si="6"/>
        <v>1151</v>
      </c>
      <c r="P39" s="153">
        <f t="shared" si="6"/>
        <v>45</v>
      </c>
      <c r="Q39" s="153">
        <f t="shared" si="6"/>
        <v>10335</v>
      </c>
      <c r="R39" s="153">
        <f t="shared" si="6"/>
        <v>15332</v>
      </c>
      <c r="S39" s="133">
        <f t="shared" si="1"/>
        <v>11240</v>
      </c>
      <c r="T39" s="134">
        <f t="shared" si="2"/>
        <v>429</v>
      </c>
      <c r="U39" s="135">
        <f t="shared" si="3"/>
        <v>11669</v>
      </c>
      <c r="V39" s="161"/>
    </row>
    <row r="40" spans="1:22" ht="13.15" customHeight="1" x14ac:dyDescent="0.3">
      <c r="A40" s="152">
        <v>43930</v>
      </c>
      <c r="B40" s="132" t="s">
        <v>105</v>
      </c>
      <c r="C40" s="136"/>
      <c r="D40" s="137"/>
      <c r="E40" s="137"/>
      <c r="F40" s="137"/>
      <c r="G40" s="155"/>
      <c r="H40" s="153"/>
      <c r="I40" s="160">
        <v>776</v>
      </c>
      <c r="J40" s="145">
        <v>43</v>
      </c>
      <c r="K40" s="41">
        <f t="shared" si="0"/>
        <v>819</v>
      </c>
      <c r="L40" s="154"/>
      <c r="M40" s="142"/>
      <c r="N40" s="137"/>
      <c r="O40" s="137"/>
      <c r="P40" s="137"/>
      <c r="Q40" s="155"/>
      <c r="R40" s="153"/>
      <c r="S40" s="133">
        <f t="shared" si="1"/>
        <v>10511</v>
      </c>
      <c r="T40" s="134">
        <f t="shared" si="2"/>
        <v>404</v>
      </c>
      <c r="U40" s="135">
        <f t="shared" si="3"/>
        <v>10915</v>
      </c>
      <c r="V40" s="161"/>
    </row>
    <row r="41" spans="1:22" ht="13.15" customHeight="1" x14ac:dyDescent="0.3">
      <c r="A41" s="152">
        <v>43929</v>
      </c>
      <c r="B41" s="132" t="s">
        <v>105</v>
      </c>
      <c r="C41" s="136"/>
      <c r="D41" s="137"/>
      <c r="E41" s="137"/>
      <c r="F41" s="137"/>
      <c r="G41" s="155"/>
      <c r="H41" s="153"/>
      <c r="I41" s="160">
        <v>884</v>
      </c>
      <c r="J41" s="145">
        <v>42</v>
      </c>
      <c r="K41" s="41">
        <f t="shared" si="0"/>
        <v>926</v>
      </c>
      <c r="L41" s="154"/>
      <c r="M41" s="142"/>
      <c r="N41" s="137"/>
      <c r="O41" s="137"/>
      <c r="P41" s="137"/>
      <c r="Q41" s="155"/>
      <c r="R41" s="153"/>
      <c r="S41" s="133">
        <f t="shared" si="1"/>
        <v>9735</v>
      </c>
      <c r="T41" s="134">
        <f t="shared" si="2"/>
        <v>361</v>
      </c>
      <c r="U41" s="135">
        <f t="shared" si="3"/>
        <v>10096</v>
      </c>
      <c r="V41" s="161"/>
    </row>
    <row r="42" spans="1:22" ht="13.15" customHeight="1" x14ac:dyDescent="0.3">
      <c r="A42" s="152">
        <v>43928</v>
      </c>
      <c r="B42" s="132" t="s">
        <v>105</v>
      </c>
      <c r="C42" s="136"/>
      <c r="D42" s="137"/>
      <c r="E42" s="137"/>
      <c r="F42" s="137"/>
      <c r="G42" s="155"/>
      <c r="H42" s="153"/>
      <c r="I42" s="160">
        <v>800</v>
      </c>
      <c r="J42" s="145">
        <v>32</v>
      </c>
      <c r="K42" s="41">
        <f t="shared" ref="K42:K73" si="7">I42+J42</f>
        <v>832</v>
      </c>
      <c r="L42" s="154"/>
      <c r="M42" s="142"/>
      <c r="N42" s="137"/>
      <c r="O42" s="137"/>
      <c r="P42" s="137"/>
      <c r="Q42" s="155"/>
      <c r="R42" s="153"/>
      <c r="S42" s="133">
        <f t="shared" si="1"/>
        <v>8851</v>
      </c>
      <c r="T42" s="134">
        <f t="shared" si="2"/>
        <v>319</v>
      </c>
      <c r="U42" s="135">
        <f t="shared" si="3"/>
        <v>9170</v>
      </c>
      <c r="V42" s="161"/>
    </row>
    <row r="43" spans="1:22" ht="13.15" customHeight="1" x14ac:dyDescent="0.3">
      <c r="A43" s="152">
        <v>43927</v>
      </c>
      <c r="B43" s="132" t="s">
        <v>105</v>
      </c>
      <c r="C43" s="136"/>
      <c r="D43" s="137"/>
      <c r="E43" s="137"/>
      <c r="F43" s="137"/>
      <c r="G43" s="155"/>
      <c r="H43" s="153"/>
      <c r="I43" s="160">
        <v>723</v>
      </c>
      <c r="J43" s="145">
        <v>20</v>
      </c>
      <c r="K43" s="41">
        <f t="shared" si="7"/>
        <v>743</v>
      </c>
      <c r="L43" s="154"/>
      <c r="M43" s="142"/>
      <c r="N43" s="137"/>
      <c r="O43" s="137"/>
      <c r="P43" s="137"/>
      <c r="Q43" s="155"/>
      <c r="R43" s="153"/>
      <c r="S43" s="133">
        <f t="shared" ref="S43:S78" si="8">S44+I43</f>
        <v>8051</v>
      </c>
      <c r="T43" s="134">
        <f t="shared" ref="T43:T78" si="9">T44+J43</f>
        <v>287</v>
      </c>
      <c r="U43" s="135">
        <f t="shared" ref="U43:U78" si="10">U44+K43</f>
        <v>8338</v>
      </c>
      <c r="V43" s="161"/>
    </row>
    <row r="44" spans="1:22" ht="13.15" customHeight="1" x14ac:dyDescent="0.3">
      <c r="A44" s="152">
        <v>43926</v>
      </c>
      <c r="B44" s="132" t="s">
        <v>105</v>
      </c>
      <c r="C44" s="136"/>
      <c r="D44" s="137"/>
      <c r="E44" s="137"/>
      <c r="F44" s="137"/>
      <c r="G44" s="155"/>
      <c r="H44" s="153"/>
      <c r="I44" s="160">
        <v>735</v>
      </c>
      <c r="J44" s="145">
        <v>30</v>
      </c>
      <c r="K44" s="41">
        <f t="shared" si="7"/>
        <v>765</v>
      </c>
      <c r="L44" s="154"/>
      <c r="M44" s="142"/>
      <c r="N44" s="137"/>
      <c r="O44" s="137"/>
      <c r="P44" s="137"/>
      <c r="Q44" s="155"/>
      <c r="R44" s="153"/>
      <c r="S44" s="133">
        <f t="shared" si="8"/>
        <v>7328</v>
      </c>
      <c r="T44" s="134">
        <f t="shared" si="9"/>
        <v>267</v>
      </c>
      <c r="U44" s="135">
        <f t="shared" si="10"/>
        <v>7595</v>
      </c>
      <c r="V44" s="161"/>
    </row>
    <row r="45" spans="1:22" ht="13.15" customHeight="1" x14ac:dyDescent="0.3">
      <c r="A45" s="152">
        <v>43925</v>
      </c>
      <c r="B45" s="132" t="s">
        <v>105</v>
      </c>
      <c r="C45" s="136"/>
      <c r="D45" s="137"/>
      <c r="E45" s="137"/>
      <c r="F45" s="137"/>
      <c r="G45" s="155"/>
      <c r="H45" s="153"/>
      <c r="I45" s="160">
        <v>767</v>
      </c>
      <c r="J45" s="145">
        <v>31</v>
      </c>
      <c r="K45" s="41">
        <f t="shared" si="7"/>
        <v>798</v>
      </c>
      <c r="L45" s="154"/>
      <c r="M45" s="142"/>
      <c r="N45" s="137"/>
      <c r="O45" s="137"/>
      <c r="P45" s="137"/>
      <c r="Q45" s="155"/>
      <c r="R45" s="153"/>
      <c r="S45" s="133">
        <f t="shared" si="8"/>
        <v>6593</v>
      </c>
      <c r="T45" s="134">
        <f t="shared" si="9"/>
        <v>237</v>
      </c>
      <c r="U45" s="135">
        <f t="shared" si="10"/>
        <v>6830</v>
      </c>
      <c r="V45" s="161"/>
    </row>
    <row r="46" spans="1:22" ht="13.15" customHeight="1" x14ac:dyDescent="0.3">
      <c r="A46" s="152">
        <v>43924</v>
      </c>
      <c r="B46" s="132" t="s">
        <v>105</v>
      </c>
      <c r="C46" s="158">
        <v>120</v>
      </c>
      <c r="D46" s="153">
        <v>3110</v>
      </c>
      <c r="E46" s="153">
        <v>229</v>
      </c>
      <c r="F46" s="153">
        <v>16</v>
      </c>
      <c r="G46" s="153">
        <f>ONS_WeeklyRegistratedDeaths!AH33-ONS_WeeklyRegistratedDeaths!AO33</f>
        <v>3475</v>
      </c>
      <c r="H46" s="153">
        <f>ONS_WeeklyOccurrenceDeaths!AH33-ONS_WeeklyOccurrenceDeaths!AO33</f>
        <v>5052</v>
      </c>
      <c r="I46" s="160">
        <v>663</v>
      </c>
      <c r="J46" s="145">
        <v>29</v>
      </c>
      <c r="K46" s="41">
        <f t="shared" si="7"/>
        <v>692</v>
      </c>
      <c r="L46" s="154">
        <f>SUM(K46:K52)</f>
        <v>3990</v>
      </c>
      <c r="M46" s="159">
        <f t="shared" ref="M46:R46" si="11">M53+C46</f>
        <v>136</v>
      </c>
      <c r="N46" s="153">
        <f t="shared" si="11"/>
        <v>3716</v>
      </c>
      <c r="O46" s="153">
        <f t="shared" si="11"/>
        <v>253</v>
      </c>
      <c r="P46" s="153">
        <f t="shared" si="11"/>
        <v>17</v>
      </c>
      <c r="Q46" s="153">
        <f t="shared" si="11"/>
        <v>4122</v>
      </c>
      <c r="R46" s="153">
        <f t="shared" si="11"/>
        <v>7319</v>
      </c>
      <c r="S46" s="133">
        <f t="shared" si="8"/>
        <v>5826</v>
      </c>
      <c r="T46" s="134">
        <f t="shared" si="9"/>
        <v>206</v>
      </c>
      <c r="U46" s="135">
        <f t="shared" si="10"/>
        <v>6032</v>
      </c>
      <c r="V46" s="161"/>
    </row>
    <row r="47" spans="1:22" ht="13.15" customHeight="1" x14ac:dyDescent="0.3">
      <c r="A47" s="152">
        <v>43923</v>
      </c>
      <c r="B47" s="132" t="s">
        <v>105</v>
      </c>
      <c r="C47" s="136"/>
      <c r="D47" s="137"/>
      <c r="E47" s="137"/>
      <c r="F47" s="137"/>
      <c r="G47" s="155"/>
      <c r="H47" s="153"/>
      <c r="I47" s="160">
        <v>626</v>
      </c>
      <c r="J47" s="145">
        <v>28</v>
      </c>
      <c r="K47" s="41">
        <f t="shared" si="7"/>
        <v>654</v>
      </c>
      <c r="L47" s="154"/>
      <c r="M47" s="142"/>
      <c r="N47" s="137"/>
      <c r="O47" s="137"/>
      <c r="P47" s="137"/>
      <c r="Q47" s="155"/>
      <c r="R47" s="153"/>
      <c r="S47" s="133">
        <f t="shared" si="8"/>
        <v>5163</v>
      </c>
      <c r="T47" s="134">
        <f t="shared" si="9"/>
        <v>177</v>
      </c>
      <c r="U47" s="135">
        <f t="shared" si="10"/>
        <v>5340</v>
      </c>
      <c r="V47" s="161"/>
    </row>
    <row r="48" spans="1:22" ht="13.15" customHeight="1" x14ac:dyDescent="0.3">
      <c r="A48" s="152">
        <v>43922</v>
      </c>
      <c r="B48" s="132" t="s">
        <v>105</v>
      </c>
      <c r="C48" s="136"/>
      <c r="D48" s="137"/>
      <c r="E48" s="137"/>
      <c r="F48" s="137"/>
      <c r="G48" s="155"/>
      <c r="H48" s="153"/>
      <c r="I48" s="160">
        <v>612</v>
      </c>
      <c r="J48" s="145">
        <v>21</v>
      </c>
      <c r="K48" s="41">
        <f t="shared" si="7"/>
        <v>633</v>
      </c>
      <c r="L48" s="154"/>
      <c r="M48" s="142"/>
      <c r="N48" s="137"/>
      <c r="O48" s="137"/>
      <c r="P48" s="137"/>
      <c r="Q48" s="155"/>
      <c r="R48" s="153"/>
      <c r="S48" s="133">
        <f t="shared" si="8"/>
        <v>4537</v>
      </c>
      <c r="T48" s="134">
        <f t="shared" si="9"/>
        <v>149</v>
      </c>
      <c r="U48" s="135">
        <f t="shared" si="10"/>
        <v>4686</v>
      </c>
      <c r="V48" s="161"/>
    </row>
    <row r="49" spans="1:22" ht="13.15" customHeight="1" x14ac:dyDescent="0.3">
      <c r="A49" s="152">
        <v>43921</v>
      </c>
      <c r="B49" s="132" t="s">
        <v>105</v>
      </c>
      <c r="C49" s="136"/>
      <c r="D49" s="137"/>
      <c r="E49" s="137"/>
      <c r="F49" s="137"/>
      <c r="G49" s="155"/>
      <c r="H49" s="153"/>
      <c r="I49" s="160">
        <v>371</v>
      </c>
      <c r="J49" s="145">
        <v>15</v>
      </c>
      <c r="K49" s="41">
        <f t="shared" si="7"/>
        <v>386</v>
      </c>
      <c r="L49" s="154"/>
      <c r="M49" s="142"/>
      <c r="N49" s="137"/>
      <c r="O49" s="137"/>
      <c r="P49" s="137"/>
      <c r="Q49" s="155"/>
      <c r="R49" s="153"/>
      <c r="S49" s="133">
        <f t="shared" si="8"/>
        <v>3925</v>
      </c>
      <c r="T49" s="134">
        <f t="shared" si="9"/>
        <v>128</v>
      </c>
      <c r="U49" s="135">
        <f t="shared" si="10"/>
        <v>4053</v>
      </c>
      <c r="V49" s="161"/>
    </row>
    <row r="50" spans="1:22" ht="13.15" customHeight="1" x14ac:dyDescent="0.3">
      <c r="A50" s="152">
        <v>43920</v>
      </c>
      <c r="B50" s="132" t="s">
        <v>105</v>
      </c>
      <c r="C50" s="136"/>
      <c r="D50" s="137"/>
      <c r="E50" s="137"/>
      <c r="F50" s="137"/>
      <c r="G50" s="155"/>
      <c r="H50" s="153"/>
      <c r="I50" s="160">
        <v>607</v>
      </c>
      <c r="J50" s="145">
        <v>16</v>
      </c>
      <c r="K50" s="41">
        <f t="shared" si="7"/>
        <v>623</v>
      </c>
      <c r="L50" s="154"/>
      <c r="M50" s="142"/>
      <c r="N50" s="137"/>
      <c r="O50" s="137"/>
      <c r="P50" s="137"/>
      <c r="Q50" s="155"/>
      <c r="R50" s="153"/>
      <c r="S50" s="133">
        <f t="shared" si="8"/>
        <v>3554</v>
      </c>
      <c r="T50" s="134">
        <f t="shared" si="9"/>
        <v>113</v>
      </c>
      <c r="U50" s="135">
        <f t="shared" si="10"/>
        <v>3667</v>
      </c>
      <c r="V50" s="161"/>
    </row>
    <row r="51" spans="1:22" ht="13.15" customHeight="1" x14ac:dyDescent="0.3">
      <c r="A51" s="152">
        <v>43919</v>
      </c>
      <c r="B51" s="132" t="s">
        <v>105</v>
      </c>
      <c r="C51" s="136"/>
      <c r="D51" s="137"/>
      <c r="E51" s="137"/>
      <c r="F51" s="137"/>
      <c r="G51" s="155"/>
      <c r="H51" s="153"/>
      <c r="I51" s="160">
        <v>612</v>
      </c>
      <c r="J51" s="145">
        <v>18</v>
      </c>
      <c r="K51" s="41">
        <f t="shared" si="7"/>
        <v>630</v>
      </c>
      <c r="L51" s="154"/>
      <c r="M51" s="142"/>
      <c r="N51" s="137"/>
      <c r="O51" s="137"/>
      <c r="P51" s="137"/>
      <c r="Q51" s="155"/>
      <c r="R51" s="153"/>
      <c r="S51" s="133">
        <f t="shared" si="8"/>
        <v>2947</v>
      </c>
      <c r="T51" s="134">
        <f t="shared" si="9"/>
        <v>97</v>
      </c>
      <c r="U51" s="135">
        <f t="shared" si="10"/>
        <v>3044</v>
      </c>
      <c r="V51" s="161"/>
    </row>
    <row r="52" spans="1:22" ht="13.15" customHeight="1" x14ac:dyDescent="0.3">
      <c r="A52" s="152">
        <v>43918</v>
      </c>
      <c r="B52" s="132" t="s">
        <v>105</v>
      </c>
      <c r="C52" s="136"/>
      <c r="D52" s="137"/>
      <c r="E52" s="137"/>
      <c r="F52" s="137"/>
      <c r="G52" s="155"/>
      <c r="H52" s="153"/>
      <c r="I52" s="160">
        <v>357</v>
      </c>
      <c r="J52" s="145">
        <v>15</v>
      </c>
      <c r="K52" s="41">
        <f t="shared" si="7"/>
        <v>372</v>
      </c>
      <c r="L52" s="154"/>
      <c r="M52" s="142"/>
      <c r="N52" s="137"/>
      <c r="O52" s="137"/>
      <c r="P52" s="137"/>
      <c r="Q52" s="155"/>
      <c r="R52" s="153"/>
      <c r="S52" s="133">
        <f t="shared" si="8"/>
        <v>2335</v>
      </c>
      <c r="T52" s="134">
        <f t="shared" si="9"/>
        <v>79</v>
      </c>
      <c r="U52" s="135">
        <f t="shared" si="10"/>
        <v>2414</v>
      </c>
      <c r="V52" s="161"/>
    </row>
    <row r="53" spans="1:22" ht="13.15" customHeight="1" x14ac:dyDescent="0.3">
      <c r="A53" s="152">
        <v>43917</v>
      </c>
      <c r="B53" s="132" t="s">
        <v>105</v>
      </c>
      <c r="C53" s="164">
        <v>15</v>
      </c>
      <c r="D53" s="162">
        <v>501</v>
      </c>
      <c r="E53" s="162">
        <v>22</v>
      </c>
      <c r="F53" s="162">
        <v>1</v>
      </c>
      <c r="G53" s="153">
        <f>ONS_WeeklyRegistratedDeaths!AO33-ONS_WeeklyRegistratedDeaths!AV33</f>
        <v>539</v>
      </c>
      <c r="H53" s="165">
        <f>ONS_WeeklyOccurrenceDeaths!AO33-ONS_WeeklyOccurrenceDeaths!AV33</f>
        <v>1826</v>
      </c>
      <c r="I53" s="160">
        <v>358</v>
      </c>
      <c r="J53" s="145">
        <v>10</v>
      </c>
      <c r="K53" s="41">
        <f t="shared" si="7"/>
        <v>368</v>
      </c>
      <c r="L53" s="154">
        <f>SUM(K53:K59)</f>
        <v>1598</v>
      </c>
      <c r="M53" s="156">
        <f t="shared" ref="M53:R53" si="12">M60+C53</f>
        <v>16</v>
      </c>
      <c r="N53" s="162">
        <f t="shared" si="12"/>
        <v>606</v>
      </c>
      <c r="O53" s="162">
        <f t="shared" si="12"/>
        <v>24</v>
      </c>
      <c r="P53" s="162">
        <f t="shared" si="12"/>
        <v>1</v>
      </c>
      <c r="Q53" s="162">
        <f t="shared" si="12"/>
        <v>647</v>
      </c>
      <c r="R53" s="162">
        <f t="shared" si="12"/>
        <v>2267</v>
      </c>
      <c r="S53" s="133">
        <f t="shared" si="8"/>
        <v>1978</v>
      </c>
      <c r="T53" s="134">
        <f t="shared" si="9"/>
        <v>64</v>
      </c>
      <c r="U53" s="135">
        <f t="shared" si="10"/>
        <v>2042</v>
      </c>
      <c r="V53" s="161"/>
    </row>
    <row r="54" spans="1:22" ht="13.15" customHeight="1" x14ac:dyDescent="0.3">
      <c r="A54" s="152">
        <v>43916</v>
      </c>
      <c r="B54" s="132" t="s">
        <v>105</v>
      </c>
      <c r="C54" s="136"/>
      <c r="D54" s="137"/>
      <c r="E54" s="137"/>
      <c r="F54" s="137"/>
      <c r="G54" s="155"/>
      <c r="H54" s="153"/>
      <c r="I54" s="160">
        <v>324</v>
      </c>
      <c r="J54" s="145">
        <v>11</v>
      </c>
      <c r="K54" s="41">
        <f t="shared" si="7"/>
        <v>335</v>
      </c>
      <c r="L54" s="154"/>
      <c r="M54" s="142"/>
      <c r="N54" s="137"/>
      <c r="O54" s="137"/>
      <c r="P54" s="137"/>
      <c r="Q54" s="155"/>
      <c r="R54" s="153"/>
      <c r="S54" s="133">
        <f t="shared" si="8"/>
        <v>1620</v>
      </c>
      <c r="T54" s="134">
        <f t="shared" si="9"/>
        <v>54</v>
      </c>
      <c r="U54" s="135">
        <f t="shared" si="10"/>
        <v>1674</v>
      </c>
      <c r="V54" s="161"/>
    </row>
    <row r="55" spans="1:22" ht="13.15" customHeight="1" x14ac:dyDescent="0.3">
      <c r="A55" s="152">
        <v>43915</v>
      </c>
      <c r="B55" s="132" t="s">
        <v>105</v>
      </c>
      <c r="C55" s="136"/>
      <c r="D55" s="137"/>
      <c r="E55" s="137"/>
      <c r="F55" s="137"/>
      <c r="G55" s="155"/>
      <c r="H55" s="153"/>
      <c r="I55" s="160">
        <v>249</v>
      </c>
      <c r="J55" s="145">
        <v>10</v>
      </c>
      <c r="K55" s="41">
        <f t="shared" si="7"/>
        <v>259</v>
      </c>
      <c r="L55" s="154"/>
      <c r="M55" s="142"/>
      <c r="N55" s="137"/>
      <c r="O55" s="137"/>
      <c r="P55" s="137"/>
      <c r="Q55" s="155"/>
      <c r="R55" s="153"/>
      <c r="S55" s="133">
        <f t="shared" si="8"/>
        <v>1296</v>
      </c>
      <c r="T55" s="134">
        <f t="shared" si="9"/>
        <v>43</v>
      </c>
      <c r="U55" s="135">
        <f t="shared" si="10"/>
        <v>1339</v>
      </c>
      <c r="V55" s="161"/>
    </row>
    <row r="56" spans="1:22" ht="13.15" customHeight="1" x14ac:dyDescent="0.3">
      <c r="A56" s="152">
        <v>43914</v>
      </c>
      <c r="B56" s="132" t="s">
        <v>105</v>
      </c>
      <c r="C56" s="136"/>
      <c r="D56" s="137"/>
      <c r="E56" s="137"/>
      <c r="F56" s="137"/>
      <c r="G56" s="155"/>
      <c r="H56" s="153"/>
      <c r="I56" s="160">
        <v>201</v>
      </c>
      <c r="J56" s="145">
        <v>9</v>
      </c>
      <c r="K56" s="41">
        <f t="shared" si="7"/>
        <v>210</v>
      </c>
      <c r="L56" s="154"/>
      <c r="M56" s="142"/>
      <c r="N56" s="137"/>
      <c r="O56" s="137"/>
      <c r="P56" s="137"/>
      <c r="Q56" s="155"/>
      <c r="R56" s="153"/>
      <c r="S56" s="133">
        <f t="shared" si="8"/>
        <v>1047</v>
      </c>
      <c r="T56" s="134">
        <f t="shared" si="9"/>
        <v>33</v>
      </c>
      <c r="U56" s="135">
        <f t="shared" si="10"/>
        <v>1080</v>
      </c>
      <c r="V56" s="161"/>
    </row>
    <row r="57" spans="1:22" ht="13.15" customHeight="1" x14ac:dyDescent="0.3">
      <c r="A57" s="152">
        <v>43913</v>
      </c>
      <c r="B57" s="132" t="s">
        <v>105</v>
      </c>
      <c r="C57" s="136"/>
      <c r="D57" s="137"/>
      <c r="E57" s="137"/>
      <c r="F57" s="137"/>
      <c r="G57" s="155"/>
      <c r="H57" s="153"/>
      <c r="I57" s="160">
        <v>158</v>
      </c>
      <c r="J57" s="145">
        <v>4</v>
      </c>
      <c r="K57" s="41">
        <f t="shared" si="7"/>
        <v>162</v>
      </c>
      <c r="L57" s="154"/>
      <c r="M57" s="142"/>
      <c r="N57" s="137"/>
      <c r="O57" s="137"/>
      <c r="P57" s="137"/>
      <c r="Q57" s="155"/>
      <c r="R57" s="153"/>
      <c r="S57" s="133">
        <f t="shared" si="8"/>
        <v>846</v>
      </c>
      <c r="T57" s="134">
        <f t="shared" si="9"/>
        <v>24</v>
      </c>
      <c r="U57" s="135">
        <f t="shared" si="10"/>
        <v>870</v>
      </c>
      <c r="V57" s="161"/>
    </row>
    <row r="58" spans="1:22" ht="13.15" customHeight="1" x14ac:dyDescent="0.3">
      <c r="A58" s="152">
        <v>43912</v>
      </c>
      <c r="B58" s="132" t="s">
        <v>105</v>
      </c>
      <c r="C58" s="136"/>
      <c r="D58" s="137"/>
      <c r="E58" s="137"/>
      <c r="F58" s="137"/>
      <c r="G58" s="155"/>
      <c r="H58" s="155"/>
      <c r="I58" s="160">
        <v>150</v>
      </c>
      <c r="J58" s="145">
        <v>5</v>
      </c>
      <c r="K58" s="41">
        <f t="shared" si="7"/>
        <v>155</v>
      </c>
      <c r="L58" s="166"/>
      <c r="M58" s="142"/>
      <c r="N58" s="137"/>
      <c r="O58" s="137"/>
      <c r="P58" s="137"/>
      <c r="Q58" s="155"/>
      <c r="R58" s="155"/>
      <c r="S58" s="133">
        <f t="shared" si="8"/>
        <v>688</v>
      </c>
      <c r="T58" s="134">
        <f t="shared" si="9"/>
        <v>20</v>
      </c>
      <c r="U58" s="135">
        <f t="shared" si="10"/>
        <v>708</v>
      </c>
      <c r="V58" s="161"/>
    </row>
    <row r="59" spans="1:22" ht="13.15" customHeight="1" x14ac:dyDescent="0.3">
      <c r="A59" s="152">
        <v>43911</v>
      </c>
      <c r="B59" s="132" t="s">
        <v>105</v>
      </c>
      <c r="C59" s="136"/>
      <c r="D59" s="137"/>
      <c r="E59" s="137"/>
      <c r="F59" s="137"/>
      <c r="G59" s="155"/>
      <c r="H59" s="155"/>
      <c r="I59" s="160">
        <v>102</v>
      </c>
      <c r="J59" s="145">
        <v>7</v>
      </c>
      <c r="K59" s="41">
        <f t="shared" si="7"/>
        <v>109</v>
      </c>
      <c r="L59" s="166"/>
      <c r="M59" s="142"/>
      <c r="N59" s="137"/>
      <c r="O59" s="137"/>
      <c r="P59" s="137"/>
      <c r="Q59" s="155"/>
      <c r="R59" s="155"/>
      <c r="S59" s="133">
        <f t="shared" si="8"/>
        <v>538</v>
      </c>
      <c r="T59" s="134">
        <f t="shared" si="9"/>
        <v>15</v>
      </c>
      <c r="U59" s="135">
        <f t="shared" si="10"/>
        <v>553</v>
      </c>
      <c r="V59" s="161"/>
    </row>
    <row r="60" spans="1:22" ht="13.15" customHeight="1" x14ac:dyDescent="0.3">
      <c r="A60" s="152">
        <v>43910</v>
      </c>
      <c r="B60" s="132" t="s">
        <v>105</v>
      </c>
      <c r="C60" s="164">
        <v>1</v>
      </c>
      <c r="D60" s="162">
        <v>100</v>
      </c>
      <c r="E60" s="162">
        <v>2</v>
      </c>
      <c r="F60" s="162">
        <v>0</v>
      </c>
      <c r="G60" s="153">
        <f>ONS_WeeklyRegistratedDeaths!AV33-ONS_WeeklyRegistratedDeaths!BC33</f>
        <v>103</v>
      </c>
      <c r="H60" s="153">
        <f>ONS_WeeklyOccurrenceDeaths!AV33-ONS_WeeklyOccurrenceDeaths!BC33</f>
        <v>397</v>
      </c>
      <c r="I60" s="160">
        <v>106</v>
      </c>
      <c r="J60" s="145">
        <v>2</v>
      </c>
      <c r="K60" s="41">
        <f t="shared" si="7"/>
        <v>108</v>
      </c>
      <c r="L60" s="154">
        <f>SUM(K60:K66)</f>
        <v>382</v>
      </c>
      <c r="M60" s="156">
        <f t="shared" ref="M60:R60" si="13">M67+C60</f>
        <v>1</v>
      </c>
      <c r="N60" s="162">
        <f t="shared" si="13"/>
        <v>105</v>
      </c>
      <c r="O60" s="162">
        <f t="shared" si="13"/>
        <v>2</v>
      </c>
      <c r="P60" s="162">
        <f t="shared" si="13"/>
        <v>0</v>
      </c>
      <c r="Q60" s="162">
        <f t="shared" si="13"/>
        <v>108</v>
      </c>
      <c r="R60" s="162">
        <f t="shared" si="13"/>
        <v>441</v>
      </c>
      <c r="S60" s="133">
        <f t="shared" si="8"/>
        <v>436</v>
      </c>
      <c r="T60" s="134">
        <f t="shared" si="9"/>
        <v>8</v>
      </c>
      <c r="U60" s="135">
        <f t="shared" si="10"/>
        <v>444</v>
      </c>
      <c r="V60" s="161"/>
    </row>
    <row r="61" spans="1:22" ht="13.15" customHeight="1" x14ac:dyDescent="0.3">
      <c r="A61" s="152">
        <v>43909</v>
      </c>
      <c r="B61" s="132" t="s">
        <v>105</v>
      </c>
      <c r="C61" s="136"/>
      <c r="D61" s="137"/>
      <c r="E61" s="137"/>
      <c r="F61" s="137"/>
      <c r="G61" s="155"/>
      <c r="H61" s="155"/>
      <c r="I61" s="160">
        <v>62</v>
      </c>
      <c r="J61" s="145">
        <v>3</v>
      </c>
      <c r="K61" s="41">
        <f t="shared" si="7"/>
        <v>65</v>
      </c>
      <c r="L61" s="166"/>
      <c r="M61" s="142"/>
      <c r="N61" s="137"/>
      <c r="O61" s="137"/>
      <c r="P61" s="137"/>
      <c r="Q61" s="155"/>
      <c r="R61" s="155"/>
      <c r="S61" s="133">
        <f t="shared" si="8"/>
        <v>330</v>
      </c>
      <c r="T61" s="134">
        <f t="shared" si="9"/>
        <v>6</v>
      </c>
      <c r="U61" s="135">
        <f t="shared" si="10"/>
        <v>336</v>
      </c>
      <c r="V61" s="161"/>
    </row>
    <row r="62" spans="1:22" ht="13.15" customHeight="1" x14ac:dyDescent="0.3">
      <c r="A62" s="152">
        <v>43908</v>
      </c>
      <c r="B62" s="132" t="s">
        <v>105</v>
      </c>
      <c r="C62" s="136"/>
      <c r="D62" s="137"/>
      <c r="E62" s="137"/>
      <c r="F62" s="137"/>
      <c r="G62" s="155"/>
      <c r="H62" s="155"/>
      <c r="I62" s="160">
        <v>67</v>
      </c>
      <c r="J62" s="145">
        <v>0</v>
      </c>
      <c r="K62" s="41">
        <f t="shared" si="7"/>
        <v>67</v>
      </c>
      <c r="L62" s="166"/>
      <c r="M62" s="142"/>
      <c r="N62" s="137"/>
      <c r="O62" s="137"/>
      <c r="P62" s="137"/>
      <c r="Q62" s="155"/>
      <c r="R62" s="155"/>
      <c r="S62" s="133">
        <f t="shared" si="8"/>
        <v>268</v>
      </c>
      <c r="T62" s="134">
        <f t="shared" si="9"/>
        <v>3</v>
      </c>
      <c r="U62" s="135">
        <f t="shared" si="10"/>
        <v>271</v>
      </c>
      <c r="V62" s="161"/>
    </row>
    <row r="63" spans="1:22" ht="13.15" customHeight="1" x14ac:dyDescent="0.3">
      <c r="A63" s="152">
        <v>43907</v>
      </c>
      <c r="B63" s="132" t="s">
        <v>105</v>
      </c>
      <c r="C63" s="136"/>
      <c r="D63" s="137"/>
      <c r="E63" s="137"/>
      <c r="F63" s="137"/>
      <c r="G63" s="155"/>
      <c r="H63" s="155"/>
      <c r="I63" s="160">
        <v>46</v>
      </c>
      <c r="J63" s="145">
        <v>0</v>
      </c>
      <c r="K63" s="41">
        <f t="shared" si="7"/>
        <v>46</v>
      </c>
      <c r="L63" s="166"/>
      <c r="M63" s="142"/>
      <c r="N63" s="137"/>
      <c r="O63" s="137"/>
      <c r="P63" s="137"/>
      <c r="Q63" s="155"/>
      <c r="R63" s="155"/>
      <c r="S63" s="133">
        <f t="shared" si="8"/>
        <v>201</v>
      </c>
      <c r="T63" s="134">
        <f t="shared" si="9"/>
        <v>3</v>
      </c>
      <c r="U63" s="135">
        <f t="shared" si="10"/>
        <v>204</v>
      </c>
      <c r="V63" s="161"/>
    </row>
    <row r="64" spans="1:22" ht="13.15" customHeight="1" x14ac:dyDescent="0.3">
      <c r="A64" s="152">
        <v>43906</v>
      </c>
      <c r="B64" s="132" t="s">
        <v>105</v>
      </c>
      <c r="C64" s="136"/>
      <c r="D64" s="137"/>
      <c r="E64" s="137"/>
      <c r="F64" s="137"/>
      <c r="G64" s="155"/>
      <c r="H64" s="155"/>
      <c r="I64" s="160">
        <v>42</v>
      </c>
      <c r="J64" s="145">
        <v>3</v>
      </c>
      <c r="K64" s="41">
        <f t="shared" si="7"/>
        <v>45</v>
      </c>
      <c r="L64" s="166"/>
      <c r="M64" s="142"/>
      <c r="N64" s="137"/>
      <c r="O64" s="137"/>
      <c r="P64" s="137"/>
      <c r="Q64" s="155"/>
      <c r="R64" s="155"/>
      <c r="S64" s="133">
        <f t="shared" si="8"/>
        <v>155</v>
      </c>
      <c r="T64" s="134">
        <f t="shared" si="9"/>
        <v>3</v>
      </c>
      <c r="U64" s="135">
        <f t="shared" si="10"/>
        <v>158</v>
      </c>
      <c r="V64" s="161"/>
    </row>
    <row r="65" spans="1:22" ht="13.15" customHeight="1" x14ac:dyDescent="0.3">
      <c r="A65" s="152">
        <v>43905</v>
      </c>
      <c r="B65" s="132" t="s">
        <v>105</v>
      </c>
      <c r="C65" s="136"/>
      <c r="D65" s="137"/>
      <c r="E65" s="137"/>
      <c r="F65" s="137"/>
      <c r="G65" s="155"/>
      <c r="H65" s="155"/>
      <c r="I65" s="160">
        <v>28</v>
      </c>
      <c r="J65" s="145">
        <v>0</v>
      </c>
      <c r="K65" s="41">
        <f t="shared" si="7"/>
        <v>28</v>
      </c>
      <c r="L65" s="166"/>
      <c r="M65" s="142"/>
      <c r="N65" s="137"/>
      <c r="O65" s="137"/>
      <c r="P65" s="137"/>
      <c r="Q65" s="155"/>
      <c r="R65" s="155"/>
      <c r="S65" s="133">
        <f t="shared" si="8"/>
        <v>113</v>
      </c>
      <c r="T65" s="134">
        <f t="shared" si="9"/>
        <v>0</v>
      </c>
      <c r="U65" s="135">
        <f t="shared" si="10"/>
        <v>113</v>
      </c>
      <c r="V65" s="161"/>
    </row>
    <row r="66" spans="1:22" ht="13.15" customHeight="1" x14ac:dyDescent="0.3">
      <c r="A66" s="152">
        <v>43904</v>
      </c>
      <c r="B66" s="132" t="s">
        <v>105</v>
      </c>
      <c r="C66" s="136"/>
      <c r="D66" s="137"/>
      <c r="E66" s="137"/>
      <c r="F66" s="137"/>
      <c r="G66" s="155"/>
      <c r="H66" s="155"/>
      <c r="I66" s="160">
        <v>23</v>
      </c>
      <c r="J66" s="167"/>
      <c r="K66" s="41">
        <f t="shared" si="7"/>
        <v>23</v>
      </c>
      <c r="L66" s="166"/>
      <c r="M66" s="142"/>
      <c r="N66" s="137"/>
      <c r="O66" s="137"/>
      <c r="P66" s="137"/>
      <c r="Q66" s="155"/>
      <c r="R66" s="155"/>
      <c r="S66" s="133">
        <f t="shared" si="8"/>
        <v>85</v>
      </c>
      <c r="T66" s="134">
        <f t="shared" si="9"/>
        <v>0</v>
      </c>
      <c r="U66" s="135">
        <f t="shared" si="10"/>
        <v>85</v>
      </c>
      <c r="V66" s="161"/>
    </row>
    <row r="67" spans="1:22" ht="13.15" customHeight="1" x14ac:dyDescent="0.3">
      <c r="A67" s="152">
        <v>43903</v>
      </c>
      <c r="B67" s="132" t="s">
        <v>105</v>
      </c>
      <c r="C67" s="164">
        <v>0</v>
      </c>
      <c r="D67" s="162">
        <v>5</v>
      </c>
      <c r="E67" s="162">
        <v>0</v>
      </c>
      <c r="F67" s="162">
        <v>0</v>
      </c>
      <c r="G67" s="153">
        <f>ONS_WeeklyRegistratedDeaths!BC33-ONS_WeeklyRegistratedDeaths!BJ33</f>
        <v>5</v>
      </c>
      <c r="H67" s="153">
        <f>ONS_WeeklyOccurrenceDeaths!BC33-ONS_WeeklyOccurrenceDeaths!BJ33</f>
        <v>40</v>
      </c>
      <c r="I67" s="160">
        <v>19</v>
      </c>
      <c r="J67" s="167"/>
      <c r="K67" s="41">
        <f t="shared" si="7"/>
        <v>19</v>
      </c>
      <c r="L67" s="154">
        <f>SUM(K67:K73)</f>
        <v>55</v>
      </c>
      <c r="M67" s="156">
        <f t="shared" ref="M67:R67" si="14">M74+C67</f>
        <v>0</v>
      </c>
      <c r="N67" s="162">
        <f t="shared" si="14"/>
        <v>5</v>
      </c>
      <c r="O67" s="162">
        <f t="shared" si="14"/>
        <v>0</v>
      </c>
      <c r="P67" s="162">
        <f t="shared" si="14"/>
        <v>0</v>
      </c>
      <c r="Q67" s="162">
        <f t="shared" si="14"/>
        <v>5</v>
      </c>
      <c r="R67" s="162">
        <f t="shared" si="14"/>
        <v>44</v>
      </c>
      <c r="S67" s="133">
        <f t="shared" si="8"/>
        <v>62</v>
      </c>
      <c r="T67" s="134">
        <f t="shared" si="9"/>
        <v>0</v>
      </c>
      <c r="U67" s="135">
        <f t="shared" si="10"/>
        <v>62</v>
      </c>
      <c r="V67" s="161"/>
    </row>
    <row r="68" spans="1:22" ht="13.15" customHeight="1" x14ac:dyDescent="0.3">
      <c r="A68" s="152">
        <v>43902</v>
      </c>
      <c r="B68" s="132" t="s">
        <v>105</v>
      </c>
      <c r="C68" s="136"/>
      <c r="D68" s="137"/>
      <c r="E68" s="137"/>
      <c r="F68" s="137"/>
      <c r="G68" s="155"/>
      <c r="H68" s="155"/>
      <c r="I68" s="160">
        <v>14</v>
      </c>
      <c r="J68" s="167"/>
      <c r="K68" s="41">
        <f t="shared" si="7"/>
        <v>14</v>
      </c>
      <c r="L68" s="166"/>
      <c r="M68" s="142"/>
      <c r="N68" s="137"/>
      <c r="O68" s="137"/>
      <c r="P68" s="137"/>
      <c r="Q68" s="155"/>
      <c r="R68" s="155"/>
      <c r="S68" s="133">
        <f t="shared" si="8"/>
        <v>43</v>
      </c>
      <c r="T68" s="134">
        <f t="shared" si="9"/>
        <v>0</v>
      </c>
      <c r="U68" s="135">
        <f t="shared" si="10"/>
        <v>43</v>
      </c>
      <c r="V68" s="161"/>
    </row>
    <row r="69" spans="1:22" ht="13.15" customHeight="1" x14ac:dyDescent="0.3">
      <c r="A69" s="152">
        <v>43901</v>
      </c>
      <c r="B69" s="132" t="s">
        <v>105</v>
      </c>
      <c r="C69" s="136"/>
      <c r="D69" s="137"/>
      <c r="E69" s="137"/>
      <c r="F69" s="137"/>
      <c r="G69" s="155"/>
      <c r="H69" s="155"/>
      <c r="I69" s="160">
        <v>11</v>
      </c>
      <c r="J69" s="167"/>
      <c r="K69" s="41">
        <f t="shared" si="7"/>
        <v>11</v>
      </c>
      <c r="L69" s="166"/>
      <c r="M69" s="142"/>
      <c r="N69" s="137"/>
      <c r="O69" s="137"/>
      <c r="P69" s="137"/>
      <c r="Q69" s="155"/>
      <c r="R69" s="155"/>
      <c r="S69" s="133">
        <f t="shared" si="8"/>
        <v>29</v>
      </c>
      <c r="T69" s="134">
        <f t="shared" si="9"/>
        <v>0</v>
      </c>
      <c r="U69" s="135">
        <f t="shared" si="10"/>
        <v>29</v>
      </c>
      <c r="V69" s="161"/>
    </row>
    <row r="70" spans="1:22" ht="13.15" customHeight="1" x14ac:dyDescent="0.3">
      <c r="A70" s="152">
        <v>43900</v>
      </c>
      <c r="B70" s="132" t="s">
        <v>105</v>
      </c>
      <c r="C70" s="136"/>
      <c r="D70" s="137"/>
      <c r="E70" s="137"/>
      <c r="F70" s="137"/>
      <c r="G70" s="155"/>
      <c r="H70" s="155"/>
      <c r="I70" s="160">
        <v>1</v>
      </c>
      <c r="J70" s="167"/>
      <c r="K70" s="41">
        <f t="shared" si="7"/>
        <v>1</v>
      </c>
      <c r="L70" s="166"/>
      <c r="M70" s="142"/>
      <c r="N70" s="137"/>
      <c r="O70" s="137"/>
      <c r="P70" s="137"/>
      <c r="Q70" s="155"/>
      <c r="R70" s="155"/>
      <c r="S70" s="133">
        <f t="shared" si="8"/>
        <v>18</v>
      </c>
      <c r="T70" s="134">
        <f t="shared" si="9"/>
        <v>0</v>
      </c>
      <c r="U70" s="135">
        <f t="shared" si="10"/>
        <v>18</v>
      </c>
      <c r="V70" s="161"/>
    </row>
    <row r="71" spans="1:22" ht="13.15" customHeight="1" x14ac:dyDescent="0.3">
      <c r="A71" s="152">
        <v>43899</v>
      </c>
      <c r="B71" s="132" t="s">
        <v>105</v>
      </c>
      <c r="C71" s="136"/>
      <c r="D71" s="137"/>
      <c r="E71" s="137"/>
      <c r="F71" s="137"/>
      <c r="G71" s="155"/>
      <c r="H71" s="155"/>
      <c r="I71" s="160">
        <v>4</v>
      </c>
      <c r="J71" s="167"/>
      <c r="K71" s="41">
        <f t="shared" si="7"/>
        <v>4</v>
      </c>
      <c r="L71" s="166"/>
      <c r="M71" s="142"/>
      <c r="N71" s="137"/>
      <c r="O71" s="137"/>
      <c r="P71" s="137"/>
      <c r="Q71" s="155"/>
      <c r="R71" s="155"/>
      <c r="S71" s="133">
        <f t="shared" si="8"/>
        <v>17</v>
      </c>
      <c r="T71" s="134">
        <f t="shared" si="9"/>
        <v>0</v>
      </c>
      <c r="U71" s="135">
        <f t="shared" si="10"/>
        <v>17</v>
      </c>
      <c r="V71" s="161"/>
    </row>
    <row r="72" spans="1:22" ht="13.15" customHeight="1" x14ac:dyDescent="0.3">
      <c r="A72" s="152">
        <v>43898</v>
      </c>
      <c r="B72" s="132" t="s">
        <v>105</v>
      </c>
      <c r="C72" s="136"/>
      <c r="D72" s="137"/>
      <c r="E72" s="137"/>
      <c r="F72" s="137"/>
      <c r="G72" s="155"/>
      <c r="H72" s="155"/>
      <c r="I72" s="160">
        <v>5</v>
      </c>
      <c r="J72" s="167"/>
      <c r="K72" s="41">
        <f t="shared" si="7"/>
        <v>5</v>
      </c>
      <c r="L72" s="166"/>
      <c r="M72" s="142"/>
      <c r="N72" s="137"/>
      <c r="O72" s="137"/>
      <c r="P72" s="137"/>
      <c r="Q72" s="155"/>
      <c r="R72" s="155"/>
      <c r="S72" s="133">
        <f t="shared" si="8"/>
        <v>13</v>
      </c>
      <c r="T72" s="134">
        <f t="shared" si="9"/>
        <v>0</v>
      </c>
      <c r="U72" s="135">
        <f t="shared" si="10"/>
        <v>13</v>
      </c>
      <c r="V72" s="161"/>
    </row>
    <row r="73" spans="1:22" ht="13.15" customHeight="1" x14ac:dyDescent="0.3">
      <c r="A73" s="152">
        <v>43897</v>
      </c>
      <c r="B73" s="132" t="s">
        <v>105</v>
      </c>
      <c r="C73" s="136"/>
      <c r="D73" s="137"/>
      <c r="E73" s="137"/>
      <c r="F73" s="137"/>
      <c r="G73" s="155"/>
      <c r="H73" s="155"/>
      <c r="I73" s="160">
        <v>1</v>
      </c>
      <c r="J73" s="167"/>
      <c r="K73" s="41">
        <f t="shared" si="7"/>
        <v>1</v>
      </c>
      <c r="L73" s="166"/>
      <c r="M73" s="142"/>
      <c r="N73" s="137"/>
      <c r="O73" s="137"/>
      <c r="P73" s="137"/>
      <c r="Q73" s="155"/>
      <c r="R73" s="155"/>
      <c r="S73" s="133">
        <f t="shared" si="8"/>
        <v>8</v>
      </c>
      <c r="T73" s="134">
        <f t="shared" si="9"/>
        <v>0</v>
      </c>
      <c r="U73" s="135">
        <f t="shared" si="10"/>
        <v>8</v>
      </c>
      <c r="V73" s="161"/>
    </row>
    <row r="74" spans="1:22" ht="13.15" customHeight="1" x14ac:dyDescent="0.3">
      <c r="A74" s="152">
        <v>43896</v>
      </c>
      <c r="B74" s="132" t="s">
        <v>105</v>
      </c>
      <c r="C74" s="164">
        <v>0</v>
      </c>
      <c r="D74" s="162">
        <v>0</v>
      </c>
      <c r="E74" s="162">
        <v>0</v>
      </c>
      <c r="F74" s="162">
        <v>0</v>
      </c>
      <c r="G74" s="153">
        <f>ONS_WeeklyRegistratedDeaths!BJ33</f>
        <v>0</v>
      </c>
      <c r="H74" s="153">
        <f>ONS_WeeklyOccurrenceDeaths!BJ33</f>
        <v>4</v>
      </c>
      <c r="I74" s="160">
        <v>2</v>
      </c>
      <c r="J74" s="167"/>
      <c r="K74" s="41">
        <f t="shared" ref="K74:K79" si="15">I74+J74</f>
        <v>2</v>
      </c>
      <c r="L74" s="154">
        <f>SUM(K74:K80)</f>
        <v>7</v>
      </c>
      <c r="M74" s="156">
        <f>C74</f>
        <v>0</v>
      </c>
      <c r="N74" s="162">
        <v>0</v>
      </c>
      <c r="O74" s="162">
        <f>E74</f>
        <v>0</v>
      </c>
      <c r="P74" s="162">
        <f>F74</f>
        <v>0</v>
      </c>
      <c r="Q74" s="165">
        <f>G74</f>
        <v>0</v>
      </c>
      <c r="R74" s="165">
        <f>H74</f>
        <v>4</v>
      </c>
      <c r="S74" s="133">
        <f t="shared" si="8"/>
        <v>7</v>
      </c>
      <c r="T74" s="134">
        <f t="shared" si="9"/>
        <v>0</v>
      </c>
      <c r="U74" s="135">
        <f t="shared" si="10"/>
        <v>7</v>
      </c>
      <c r="V74" s="161"/>
    </row>
    <row r="75" spans="1:22" ht="13.15" customHeight="1" x14ac:dyDescent="0.3">
      <c r="A75" s="152">
        <v>43895</v>
      </c>
      <c r="B75" s="132" t="s">
        <v>105</v>
      </c>
      <c r="C75" s="136"/>
      <c r="D75" s="137"/>
      <c r="E75" s="137"/>
      <c r="F75" s="137"/>
      <c r="G75" s="155"/>
      <c r="H75" s="155"/>
      <c r="I75" s="160">
        <v>2</v>
      </c>
      <c r="J75" s="167"/>
      <c r="K75" s="41">
        <f t="shared" si="15"/>
        <v>2</v>
      </c>
      <c r="L75" s="166"/>
      <c r="M75" s="142"/>
      <c r="N75" s="137"/>
      <c r="O75" s="137"/>
      <c r="P75" s="137"/>
      <c r="Q75" s="155"/>
      <c r="R75" s="155"/>
      <c r="S75" s="133">
        <f t="shared" si="8"/>
        <v>5</v>
      </c>
      <c r="T75" s="134">
        <f t="shared" si="9"/>
        <v>0</v>
      </c>
      <c r="U75" s="135">
        <f t="shared" si="10"/>
        <v>5</v>
      </c>
      <c r="V75" s="161"/>
    </row>
    <row r="76" spans="1:22" ht="13.15" customHeight="1" x14ac:dyDescent="0.3">
      <c r="A76" s="152">
        <v>43894</v>
      </c>
      <c r="B76" s="132" t="s">
        <v>105</v>
      </c>
      <c r="C76" s="136"/>
      <c r="D76" s="137"/>
      <c r="E76" s="137"/>
      <c r="F76" s="137"/>
      <c r="G76" s="155"/>
      <c r="H76" s="155"/>
      <c r="I76" s="160">
        <v>0</v>
      </c>
      <c r="J76" s="167"/>
      <c r="K76" s="41">
        <f t="shared" si="15"/>
        <v>0</v>
      </c>
      <c r="L76" s="166"/>
      <c r="M76" s="142"/>
      <c r="N76" s="137"/>
      <c r="O76" s="137"/>
      <c r="P76" s="137"/>
      <c r="Q76" s="155"/>
      <c r="R76" s="155"/>
      <c r="S76" s="133">
        <f t="shared" si="8"/>
        <v>3</v>
      </c>
      <c r="T76" s="134">
        <f t="shared" si="9"/>
        <v>0</v>
      </c>
      <c r="U76" s="135">
        <f t="shared" si="10"/>
        <v>3</v>
      </c>
      <c r="V76" s="161"/>
    </row>
    <row r="77" spans="1:22" ht="13.15" customHeight="1" x14ac:dyDescent="0.3">
      <c r="A77" s="152">
        <v>43893</v>
      </c>
      <c r="B77" s="132" t="s">
        <v>105</v>
      </c>
      <c r="C77" s="136"/>
      <c r="D77" s="137"/>
      <c r="E77" s="137"/>
      <c r="F77" s="137"/>
      <c r="G77" s="155"/>
      <c r="H77" s="155"/>
      <c r="I77" s="160">
        <v>2</v>
      </c>
      <c r="J77" s="167"/>
      <c r="K77" s="41">
        <f t="shared" si="15"/>
        <v>2</v>
      </c>
      <c r="L77" s="166"/>
      <c r="M77" s="142"/>
      <c r="N77" s="137"/>
      <c r="O77" s="137"/>
      <c r="P77" s="137"/>
      <c r="Q77" s="155"/>
      <c r="R77" s="155"/>
      <c r="S77" s="133">
        <f t="shared" si="8"/>
        <v>3</v>
      </c>
      <c r="T77" s="134">
        <f t="shared" si="9"/>
        <v>0</v>
      </c>
      <c r="U77" s="135">
        <f t="shared" si="10"/>
        <v>3</v>
      </c>
      <c r="V77" s="161"/>
    </row>
    <row r="78" spans="1:22" ht="13.15" customHeight="1" x14ac:dyDescent="0.3">
      <c r="A78" s="152">
        <v>43892</v>
      </c>
      <c r="B78" s="132" t="s">
        <v>105</v>
      </c>
      <c r="C78" s="136"/>
      <c r="D78" s="137"/>
      <c r="E78" s="137"/>
      <c r="F78" s="137"/>
      <c r="G78" s="155"/>
      <c r="H78" s="155"/>
      <c r="I78" s="160">
        <v>1</v>
      </c>
      <c r="J78" s="167"/>
      <c r="K78" s="41">
        <f t="shared" si="15"/>
        <v>1</v>
      </c>
      <c r="L78" s="166"/>
      <c r="M78" s="142"/>
      <c r="N78" s="137"/>
      <c r="O78" s="137"/>
      <c r="P78" s="137"/>
      <c r="Q78" s="155"/>
      <c r="R78" s="155"/>
      <c r="S78" s="133">
        <f t="shared" si="8"/>
        <v>1</v>
      </c>
      <c r="T78" s="134">
        <f t="shared" si="9"/>
        <v>0</v>
      </c>
      <c r="U78" s="135">
        <f t="shared" si="10"/>
        <v>1</v>
      </c>
      <c r="V78" s="161"/>
    </row>
    <row r="79" spans="1:22" ht="13.15" customHeight="1" x14ac:dyDescent="0.3">
      <c r="A79" s="168">
        <v>43891</v>
      </c>
      <c r="B79" s="169" t="s">
        <v>105</v>
      </c>
      <c r="C79" s="170"/>
      <c r="D79" s="171"/>
      <c r="E79" s="171"/>
      <c r="F79" s="171"/>
      <c r="G79" s="172"/>
      <c r="H79" s="172"/>
      <c r="I79" s="173">
        <v>0</v>
      </c>
      <c r="J79" s="174"/>
      <c r="K79" s="175">
        <f t="shared" si="15"/>
        <v>0</v>
      </c>
      <c r="L79" s="176"/>
      <c r="M79" s="177"/>
      <c r="N79" s="171"/>
      <c r="O79" s="171"/>
      <c r="P79" s="171"/>
      <c r="Q79" s="172"/>
      <c r="R79" s="172"/>
      <c r="S79" s="178">
        <f>I79</f>
        <v>0</v>
      </c>
      <c r="T79" s="179">
        <f>J79</f>
        <v>0</v>
      </c>
      <c r="U79" s="180">
        <f>K79</f>
        <v>0</v>
      </c>
      <c r="V79" s="161"/>
    </row>
    <row r="80" spans="1:22" x14ac:dyDescent="0.3">
      <c r="A80" s="181"/>
      <c r="B80" s="182"/>
      <c r="C80" s="182"/>
      <c r="D80" s="182"/>
      <c r="E80" s="182"/>
      <c r="F80" s="182"/>
      <c r="G80" s="183"/>
      <c r="H80" s="181"/>
      <c r="I80" s="181"/>
      <c r="J80" s="181"/>
      <c r="K80" s="181"/>
      <c r="L80" s="181"/>
      <c r="T80" s="161"/>
      <c r="U80" s="161"/>
      <c r="V80" s="161"/>
    </row>
    <row r="81" spans="1:1024" x14ac:dyDescent="0.3">
      <c r="A81" s="181"/>
      <c r="B81" s="182"/>
      <c r="C81" s="182"/>
      <c r="D81" s="182"/>
      <c r="E81" s="182"/>
      <c r="F81" s="182"/>
      <c r="G81" s="183"/>
      <c r="H81" s="181"/>
      <c r="I81" s="181"/>
      <c r="J81" s="181"/>
      <c r="K81" s="181"/>
      <c r="L81" s="181"/>
      <c r="T81" s="161"/>
      <c r="U81" s="161"/>
      <c r="V81" s="161"/>
    </row>
    <row r="82" spans="1:1024" x14ac:dyDescent="0.3">
      <c r="A82" s="184" t="s">
        <v>106</v>
      </c>
      <c r="B82" s="182"/>
      <c r="C82" s="182"/>
      <c r="D82" s="182"/>
      <c r="E82" s="182"/>
      <c r="F82" s="182"/>
      <c r="G82" s="183"/>
      <c r="H82" s="181"/>
      <c r="I82" s="181"/>
      <c r="J82" s="181"/>
      <c r="K82" s="181"/>
      <c r="L82" s="181"/>
      <c r="T82" s="161"/>
      <c r="U82" s="161"/>
      <c r="V82" s="161"/>
      <c r="VS82" s="70"/>
      <c r="VT82" s="70"/>
      <c r="VU82" s="70"/>
      <c r="VV82" s="70"/>
      <c r="VW82" s="70"/>
      <c r="VX82" s="70"/>
      <c r="VY82" s="70"/>
      <c r="VZ82" s="70"/>
      <c r="WA82" s="70"/>
      <c r="WB82" s="70"/>
      <c r="WC82" s="70"/>
      <c r="WD82" s="70"/>
      <c r="WE82" s="70"/>
      <c r="WF82" s="70"/>
      <c r="WG82" s="70"/>
      <c r="WH82" s="70"/>
      <c r="WI82" s="70"/>
      <c r="WJ82" s="70"/>
      <c r="WK82" s="70"/>
      <c r="WL82" s="70"/>
      <c r="WM82" s="70"/>
      <c r="WN82" s="70"/>
      <c r="WO82" s="70"/>
      <c r="WP82" s="70"/>
      <c r="WQ82" s="70"/>
      <c r="WR82" s="70"/>
      <c r="WS82" s="70"/>
      <c r="WT82" s="70"/>
      <c r="WU82" s="70"/>
      <c r="WV82" s="70"/>
      <c r="WW82" s="70"/>
      <c r="WX82" s="70"/>
      <c r="WY82" s="70"/>
      <c r="WZ82" s="70"/>
      <c r="XA82" s="70"/>
      <c r="XB82" s="70"/>
      <c r="XC82" s="70"/>
      <c r="XD82" s="70"/>
      <c r="XE82" s="70"/>
      <c r="XF82" s="70"/>
      <c r="XG82" s="70"/>
      <c r="XH82" s="70"/>
      <c r="XI82" s="70"/>
      <c r="XJ82" s="70"/>
      <c r="XK82" s="70"/>
      <c r="XL82" s="70"/>
      <c r="XM82" s="70"/>
      <c r="XN82" s="70"/>
      <c r="XO82" s="70"/>
      <c r="XP82" s="70"/>
      <c r="XQ82" s="70"/>
      <c r="XR82" s="70"/>
      <c r="XS82" s="70"/>
      <c r="XT82" s="70"/>
      <c r="XU82" s="70"/>
      <c r="XV82" s="70"/>
      <c r="XW82" s="70"/>
      <c r="XX82" s="70"/>
      <c r="XY82" s="70"/>
      <c r="XZ82" s="70"/>
      <c r="YA82" s="70"/>
      <c r="YB82" s="70"/>
      <c r="YC82" s="70"/>
      <c r="YD82" s="70"/>
      <c r="YE82" s="70"/>
      <c r="YF82" s="70"/>
      <c r="YG82" s="70"/>
      <c r="YH82" s="70"/>
      <c r="YI82" s="70"/>
      <c r="YJ82" s="70"/>
      <c r="YK82" s="70"/>
      <c r="YL82" s="70"/>
      <c r="YM82" s="70"/>
      <c r="YN82" s="70"/>
      <c r="YO82" s="70"/>
      <c r="YP82" s="70"/>
    </row>
    <row r="83" spans="1:1024" s="9" customFormat="1" x14ac:dyDescent="0.3">
      <c r="A83" s="9" t="s">
        <v>107</v>
      </c>
      <c r="C83" s="112"/>
      <c r="D83" s="112"/>
      <c r="E83" s="112"/>
      <c r="F83" s="112"/>
      <c r="G83" s="112"/>
      <c r="H83" s="112"/>
      <c r="I83" s="112"/>
      <c r="J83" s="112"/>
      <c r="K83" s="112"/>
      <c r="L83" s="112"/>
      <c r="T83" s="161"/>
      <c r="U83" s="161"/>
      <c r="V83" s="161"/>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row>
    <row r="84" spans="1:1024" s="9" customFormat="1" x14ac:dyDescent="0.3">
      <c r="A84" s="160" t="s">
        <v>62</v>
      </c>
      <c r="B84" s="9" t="s">
        <v>108</v>
      </c>
      <c r="T84" s="161"/>
      <c r="U84" s="161"/>
      <c r="V84" s="161"/>
      <c r="AGS84"/>
      <c r="AGT84"/>
      <c r="AGU84"/>
      <c r="AGV84"/>
      <c r="AGW84"/>
      <c r="AGX84"/>
      <c r="AGY84"/>
      <c r="AGZ84"/>
      <c r="AHA84"/>
      <c r="AHB84"/>
      <c r="AHC84"/>
      <c r="AHD84"/>
      <c r="AHE84"/>
      <c r="AHF84"/>
      <c r="AHG84"/>
      <c r="AHH84"/>
      <c r="AHI84"/>
      <c r="AHJ84"/>
      <c r="AHK84"/>
      <c r="AHL84"/>
      <c r="AHM84"/>
      <c r="AHN84"/>
      <c r="AHO84"/>
      <c r="AHP84"/>
      <c r="AHQ84"/>
      <c r="AHR84"/>
      <c r="AHS84"/>
      <c r="AHT84"/>
      <c r="AHU84"/>
      <c r="AHV84"/>
      <c r="AHW84"/>
      <c r="AHX84"/>
      <c r="AHY84"/>
      <c r="AHZ84"/>
      <c r="AIA84"/>
      <c r="AIB84"/>
      <c r="AIC84"/>
      <c r="AID84"/>
      <c r="AIE84"/>
      <c r="AIF84"/>
      <c r="AIG84"/>
      <c r="AIH84"/>
      <c r="AII84"/>
      <c r="AIJ84"/>
      <c r="AIK84"/>
      <c r="AIL84"/>
      <c r="AIM84"/>
      <c r="AIN84"/>
      <c r="AIO84"/>
      <c r="AIP84"/>
      <c r="AIQ84"/>
      <c r="AIR84"/>
      <c r="AIS84"/>
      <c r="AIT84"/>
      <c r="AIU84"/>
      <c r="AIV84"/>
      <c r="AIW84"/>
      <c r="AIX84"/>
      <c r="AIY84"/>
      <c r="AIZ84"/>
      <c r="AJA84"/>
      <c r="AJB84"/>
      <c r="AJC84"/>
      <c r="AJD84"/>
      <c r="AJE84"/>
      <c r="AJF84"/>
      <c r="AJG84"/>
      <c r="AJH84"/>
      <c r="AJI84"/>
      <c r="AJJ84"/>
      <c r="AJK84"/>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row>
    <row r="85" spans="1:1024" s="9" customFormat="1" x14ac:dyDescent="0.3">
      <c r="A85" s="160" t="s">
        <v>61</v>
      </c>
      <c r="B85" s="185" t="s">
        <v>5</v>
      </c>
      <c r="T85" s="161"/>
      <c r="U85" s="161"/>
      <c r="V85" s="161"/>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row>
    <row r="86" spans="1:1024" s="9" customFormat="1" x14ac:dyDescent="0.3">
      <c r="A86" s="9" t="s">
        <v>109</v>
      </c>
      <c r="T86" s="161"/>
      <c r="U86" s="161"/>
      <c r="V86" s="161"/>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row>
    <row r="87" spans="1:1024" x14ac:dyDescent="0.3">
      <c r="A87" s="20" t="s">
        <v>110</v>
      </c>
      <c r="T87" s="161"/>
      <c r="U87" s="161"/>
      <c r="V87" s="161"/>
      <c r="VS87" s="70"/>
      <c r="VT87" s="70"/>
      <c r="VU87" s="70"/>
      <c r="VV87" s="70"/>
      <c r="VW87" s="70"/>
      <c r="VX87" s="70"/>
      <c r="VY87" s="70"/>
      <c r="VZ87" s="70"/>
      <c r="WA87" s="70"/>
      <c r="WB87" s="70"/>
      <c r="WC87" s="70"/>
      <c r="WD87" s="70"/>
      <c r="WE87" s="70"/>
      <c r="WF87" s="70"/>
      <c r="WG87" s="70"/>
      <c r="WH87" s="70"/>
      <c r="WI87" s="70"/>
      <c r="WJ87" s="70"/>
      <c r="WK87" s="70"/>
      <c r="WL87" s="70"/>
      <c r="WM87" s="70"/>
      <c r="WN87" s="70"/>
      <c r="WO87" s="70"/>
      <c r="WP87" s="70"/>
      <c r="WQ87" s="70"/>
      <c r="WR87" s="70"/>
      <c r="WS87" s="70"/>
      <c r="WT87" s="70"/>
      <c r="WU87" s="70"/>
      <c r="WV87" s="70"/>
      <c r="WW87" s="70"/>
      <c r="WX87" s="70"/>
      <c r="WY87" s="70"/>
      <c r="WZ87" s="70"/>
      <c r="XA87" s="70"/>
      <c r="XB87" s="70"/>
      <c r="XC87" s="70"/>
      <c r="XD87" s="70"/>
      <c r="XE87" s="70"/>
      <c r="XF87" s="70"/>
      <c r="XG87" s="70"/>
      <c r="XH87" s="70"/>
      <c r="XI87" s="70"/>
      <c r="XJ87" s="70"/>
      <c r="XK87" s="70"/>
      <c r="XL87" s="70"/>
      <c r="XM87" s="70"/>
      <c r="XN87" s="70"/>
      <c r="XO87" s="70"/>
      <c r="XP87" s="70"/>
      <c r="XQ87" s="70"/>
      <c r="XR87" s="70"/>
      <c r="XS87" s="70"/>
      <c r="XT87" s="70"/>
      <c r="XU87" s="70"/>
      <c r="XV87" s="70"/>
      <c r="XW87" s="70"/>
      <c r="XX87" s="70"/>
      <c r="XY87" s="70"/>
      <c r="XZ87" s="70"/>
      <c r="YA87" s="70"/>
      <c r="YB87" s="70"/>
      <c r="YC87" s="70"/>
      <c r="YD87" s="70"/>
      <c r="YE87" s="70"/>
      <c r="YF87" s="70"/>
      <c r="YG87" s="70"/>
      <c r="YH87" s="70"/>
      <c r="YI87" s="70"/>
      <c r="YJ87" s="70"/>
      <c r="YK87" s="70"/>
      <c r="YL87" s="70"/>
      <c r="YM87" s="70"/>
      <c r="YN87" s="70"/>
      <c r="YO87" s="70"/>
      <c r="YP87" s="70"/>
    </row>
    <row r="88" spans="1:1024" x14ac:dyDescent="0.3">
      <c r="A88" s="160" t="s">
        <v>62</v>
      </c>
      <c r="B88" s="186" t="s">
        <v>80</v>
      </c>
      <c r="VS88" s="70"/>
      <c r="VT88" s="70"/>
      <c r="VU88" s="70"/>
      <c r="VV88" s="70"/>
      <c r="VW88" s="70"/>
      <c r="VX88" s="70"/>
      <c r="VY88" s="70"/>
      <c r="VZ88" s="70"/>
      <c r="WA88" s="70"/>
      <c r="WB88" s="70"/>
      <c r="WC88" s="70"/>
      <c r="WD88" s="70"/>
      <c r="WE88" s="70"/>
      <c r="WF88" s="70"/>
      <c r="WG88" s="70"/>
      <c r="WH88" s="70"/>
      <c r="WI88" s="70"/>
      <c r="WJ88" s="70"/>
      <c r="WK88" s="70"/>
      <c r="WL88" s="70"/>
      <c r="WM88" s="70"/>
      <c r="WN88" s="70"/>
      <c r="WO88" s="70"/>
      <c r="WP88" s="70"/>
      <c r="WQ88" s="70"/>
      <c r="WR88" s="70"/>
      <c r="WS88" s="70"/>
      <c r="WT88" s="70"/>
      <c r="WU88" s="70"/>
      <c r="WV88" s="70"/>
      <c r="WW88" s="70"/>
      <c r="WX88" s="70"/>
      <c r="WY88" s="70"/>
      <c r="WZ88" s="70"/>
      <c r="XA88" s="70"/>
      <c r="XB88" s="70"/>
      <c r="XC88" s="70"/>
      <c r="XD88" s="70"/>
      <c r="XE88" s="70"/>
      <c r="XF88" s="70"/>
      <c r="XG88" s="70"/>
      <c r="XH88" s="70"/>
      <c r="XI88" s="70"/>
      <c r="XJ88" s="70"/>
      <c r="XK88" s="70"/>
      <c r="XL88" s="70"/>
      <c r="XM88" s="70"/>
      <c r="XN88" s="70"/>
      <c r="XO88" s="70"/>
      <c r="XP88" s="70"/>
      <c r="XQ88" s="70"/>
      <c r="XR88" s="70"/>
      <c r="XS88" s="70"/>
      <c r="XT88" s="70"/>
      <c r="XU88" s="70"/>
      <c r="XV88" s="70"/>
      <c r="XW88" s="70"/>
      <c r="XX88" s="70"/>
      <c r="XY88" s="70"/>
      <c r="XZ88" s="70"/>
      <c r="YA88" s="70"/>
      <c r="YB88" s="70"/>
      <c r="YC88" s="70"/>
      <c r="YD88" s="70"/>
      <c r="YE88" s="70"/>
      <c r="YF88" s="70"/>
      <c r="YG88" s="70"/>
      <c r="YH88" s="70"/>
      <c r="YI88" s="70"/>
      <c r="YJ88" s="70"/>
      <c r="YK88" s="70"/>
      <c r="YL88" s="70"/>
      <c r="YM88" s="70"/>
      <c r="YN88" s="70"/>
      <c r="YO88" s="70"/>
      <c r="YP88" s="70"/>
    </row>
    <row r="89" spans="1:1024" x14ac:dyDescent="0.3">
      <c r="A89" s="160" t="s">
        <v>61</v>
      </c>
      <c r="B89" s="187" t="s">
        <v>5</v>
      </c>
      <c r="VS89" s="70"/>
      <c r="VT89" s="70"/>
      <c r="VU89" s="70"/>
      <c r="VV89" s="70"/>
      <c r="VW89" s="70"/>
      <c r="VX89" s="70"/>
      <c r="VY89" s="70"/>
      <c r="VZ89" s="70"/>
      <c r="WA89" s="70"/>
      <c r="WB89" s="70"/>
      <c r="WC89" s="70"/>
      <c r="WD89" s="70"/>
      <c r="WE89" s="70"/>
      <c r="WF89" s="70"/>
      <c r="WG89" s="70"/>
      <c r="WH89" s="70"/>
      <c r="WI89" s="70"/>
      <c r="WJ89" s="70"/>
      <c r="WK89" s="70"/>
      <c r="WL89" s="70"/>
      <c r="WM89" s="70"/>
      <c r="WN89" s="70"/>
      <c r="WO89" s="70"/>
      <c r="WP89" s="70"/>
      <c r="WQ89" s="70"/>
      <c r="WR89" s="70"/>
      <c r="WS89" s="70"/>
      <c r="WT89" s="70"/>
      <c r="WU89" s="70"/>
      <c r="WV89" s="70"/>
      <c r="WW89" s="70"/>
      <c r="WX89" s="70"/>
      <c r="WY89" s="70"/>
      <c r="WZ89" s="70"/>
      <c r="XA89" s="70"/>
      <c r="XB89" s="70"/>
      <c r="XC89" s="70"/>
      <c r="XD89" s="70"/>
      <c r="XE89" s="70"/>
      <c r="XF89" s="70"/>
      <c r="XG89" s="70"/>
      <c r="XH89" s="70"/>
      <c r="XI89" s="70"/>
      <c r="XJ89" s="70"/>
      <c r="XK89" s="70"/>
      <c r="XL89" s="70"/>
      <c r="XM89" s="70"/>
      <c r="XN89" s="70"/>
      <c r="XO89" s="70"/>
      <c r="XP89" s="70"/>
      <c r="XQ89" s="70"/>
      <c r="XR89" s="70"/>
      <c r="XS89" s="70"/>
      <c r="XT89" s="70"/>
      <c r="XU89" s="70"/>
      <c r="XV89" s="70"/>
      <c r="XW89" s="70"/>
      <c r="XX89" s="70"/>
      <c r="XY89" s="70"/>
      <c r="XZ89" s="70"/>
      <c r="YA89" s="70"/>
      <c r="YB89" s="70"/>
      <c r="YC89" s="70"/>
      <c r="YD89" s="70"/>
      <c r="YE89" s="70"/>
      <c r="YF89" s="70"/>
      <c r="YG89" s="70"/>
      <c r="YH89" s="70"/>
      <c r="YI89" s="70"/>
      <c r="YJ89" s="70"/>
      <c r="YK89" s="70"/>
      <c r="YL89" s="70"/>
      <c r="YM89" s="70"/>
      <c r="YN89" s="70"/>
      <c r="YO89" s="70"/>
      <c r="YP89" s="70"/>
    </row>
    <row r="90" spans="1:1024" x14ac:dyDescent="0.3">
      <c r="A90" s="9" t="s">
        <v>111</v>
      </c>
      <c r="VS90" s="70"/>
      <c r="VT90" s="70"/>
      <c r="VU90" s="70"/>
      <c r="VV90" s="70"/>
      <c r="VW90" s="70"/>
      <c r="VX90" s="70"/>
      <c r="VY90" s="70"/>
      <c r="VZ90" s="70"/>
      <c r="WA90" s="70"/>
      <c r="WB90" s="70"/>
      <c r="WC90" s="70"/>
      <c r="WD90" s="70"/>
      <c r="WE90" s="70"/>
      <c r="WF90" s="70"/>
      <c r="WG90" s="70"/>
      <c r="WH90" s="70"/>
      <c r="WI90" s="70"/>
      <c r="WJ90" s="70"/>
      <c r="WK90" s="70"/>
      <c r="WL90" s="70"/>
      <c r="WM90" s="70"/>
      <c r="WN90" s="70"/>
      <c r="WO90" s="70"/>
      <c r="WP90" s="70"/>
      <c r="WQ90" s="70"/>
      <c r="WR90" s="70"/>
      <c r="WS90" s="70"/>
      <c r="WT90" s="70"/>
      <c r="WU90" s="70"/>
      <c r="WV90" s="70"/>
      <c r="WW90" s="70"/>
      <c r="WX90" s="70"/>
      <c r="WY90" s="70"/>
      <c r="WZ90" s="70"/>
      <c r="XA90" s="70"/>
      <c r="XB90" s="70"/>
      <c r="XC90" s="70"/>
      <c r="XD90" s="70"/>
      <c r="XE90" s="70"/>
      <c r="XF90" s="70"/>
      <c r="XG90" s="70"/>
      <c r="XH90" s="70"/>
      <c r="XI90" s="70"/>
      <c r="XJ90" s="70"/>
      <c r="XK90" s="70"/>
      <c r="XL90" s="70"/>
      <c r="XM90" s="70"/>
      <c r="XN90" s="70"/>
      <c r="XO90" s="70"/>
      <c r="XP90" s="70"/>
      <c r="XQ90" s="70"/>
      <c r="XR90" s="70"/>
      <c r="XS90" s="70"/>
      <c r="XT90" s="70"/>
      <c r="XU90" s="70"/>
      <c r="XV90" s="70"/>
      <c r="XW90" s="70"/>
      <c r="XX90" s="70"/>
      <c r="XY90" s="70"/>
      <c r="XZ90" s="70"/>
      <c r="YA90" s="70"/>
      <c r="YB90" s="70"/>
      <c r="YC90" s="70"/>
      <c r="YD90" s="70"/>
      <c r="YE90" s="70"/>
      <c r="YF90" s="70"/>
      <c r="YG90" s="70"/>
      <c r="YH90" s="70"/>
      <c r="YI90" s="70"/>
      <c r="YJ90" s="70"/>
      <c r="YK90" s="70"/>
      <c r="YL90" s="70"/>
      <c r="YM90" s="70"/>
      <c r="YN90" s="70"/>
      <c r="YO90" s="70"/>
      <c r="YP90" s="70"/>
    </row>
    <row r="91" spans="1:1024" x14ac:dyDescent="0.3">
      <c r="A91" s="160" t="s">
        <v>62</v>
      </c>
      <c r="B91" s="9" t="s">
        <v>112</v>
      </c>
      <c r="F91" s="9" t="s">
        <v>114</v>
      </c>
    </row>
    <row r="92" spans="1:1024" x14ac:dyDescent="0.3">
      <c r="A92" s="160" t="s">
        <v>61</v>
      </c>
      <c r="B92" s="187"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85" r:id="rId1"/>
    <hyperlink ref="B89" r:id="rId2"/>
    <hyperlink ref="B92"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2628</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469</cp:revision>
  <dcterms:created xsi:type="dcterms:W3CDTF">2020-03-25T21:26:52Z</dcterms:created>
  <dcterms:modified xsi:type="dcterms:W3CDTF">2020-06-10T08:08:22Z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