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81"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27" i="4"/>
  <c r="C28" i="4"/>
  <c r="C29" i="4"/>
  <c r="C30" i="4"/>
  <c r="C26" i="4"/>
  <c r="T68" i="5" l="1"/>
  <c r="T81" i="5" l="1"/>
  <c r="T80" i="5" s="1"/>
  <c r="T79" i="5" s="1"/>
  <c r="T78" i="5" s="1"/>
  <c r="T77" i="5" s="1"/>
  <c r="T76" i="5" s="1"/>
  <c r="T75" i="5" s="1"/>
  <c r="T74" i="5" s="1"/>
  <c r="T73" i="5" s="1"/>
  <c r="T72" i="5" s="1"/>
  <c r="T71" i="5" s="1"/>
  <c r="T70" i="5" s="1"/>
  <c r="T69"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S81" i="5"/>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1" i="5"/>
  <c r="U81" i="5" s="1"/>
  <c r="K80" i="5"/>
  <c r="K79" i="5"/>
  <c r="K78" i="5"/>
  <c r="K77" i="5"/>
  <c r="P76" i="5"/>
  <c r="P69" i="5" s="1"/>
  <c r="P62" i="5" s="1"/>
  <c r="P55" i="5" s="1"/>
  <c r="P48" i="5" s="1"/>
  <c r="P41" i="5" s="1"/>
  <c r="P34" i="5" s="1"/>
  <c r="P27" i="5" s="1"/>
  <c r="O76" i="5"/>
  <c r="O69" i="5" s="1"/>
  <c r="O62" i="5" s="1"/>
  <c r="O55" i="5" s="1"/>
  <c r="O48" i="5" s="1"/>
  <c r="O41" i="5" s="1"/>
  <c r="O34" i="5" s="1"/>
  <c r="O27" i="5" s="1"/>
  <c r="M76" i="5"/>
  <c r="M69" i="5" s="1"/>
  <c r="M62" i="5" s="1"/>
  <c r="M55" i="5" s="1"/>
  <c r="M48" i="5" s="1"/>
  <c r="M41" i="5" s="1"/>
  <c r="M34" i="5" s="1"/>
  <c r="M27" i="5" s="1"/>
  <c r="K76" i="5"/>
  <c r="K75" i="5"/>
  <c r="K74" i="5"/>
  <c r="K73" i="5"/>
  <c r="K72" i="5"/>
  <c r="K71" i="5"/>
  <c r="K70" i="5"/>
  <c r="N69" i="5"/>
  <c r="N62" i="5" s="1"/>
  <c r="N55" i="5" s="1"/>
  <c r="N48" i="5" s="1"/>
  <c r="N41" i="5" s="1"/>
  <c r="N34" i="5" s="1"/>
  <c r="N27" i="5" s="1"/>
  <c r="K69" i="5"/>
  <c r="K68" i="5"/>
  <c r="K67" i="5"/>
  <c r="K66" i="5"/>
  <c r="K65" i="5"/>
  <c r="K64" i="5"/>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S10" i="5"/>
  <c r="U10" i="5" s="1"/>
  <c r="K10" i="5"/>
  <c r="BV35" i="4"/>
  <c r="BT35" i="4"/>
  <c r="BN35" i="4"/>
  <c r="BL35" i="4"/>
  <c r="BF35" i="4"/>
  <c r="BD35" i="4"/>
  <c r="AX35" i="4"/>
  <c r="AV35" i="4"/>
  <c r="AQ35" i="4"/>
  <c r="AP35" i="4"/>
  <c r="AN35" i="4"/>
  <c r="AH35" i="4"/>
  <c r="AF35" i="4"/>
  <c r="AA35" i="4"/>
  <c r="Z35" i="4"/>
  <c r="X35" i="4"/>
  <c r="S35" i="4"/>
  <c r="R35" i="4"/>
  <c r="P35" i="4"/>
  <c r="J35" i="4"/>
  <c r="H35" i="4"/>
  <c r="D35" i="4"/>
  <c r="B35" i="4"/>
  <c r="C34" i="4"/>
  <c r="BW32" i="4"/>
  <c r="BW35" i="4" s="1"/>
  <c r="BV32" i="4"/>
  <c r="BU32" i="4"/>
  <c r="BU35" i="4" s="1"/>
  <c r="BT32" i="4"/>
  <c r="BS32" i="4"/>
  <c r="BS35" i="4" s="1"/>
  <c r="BR32" i="4"/>
  <c r="BR35" i="4" s="1"/>
  <c r="BQ32" i="4"/>
  <c r="BQ35" i="4" s="1"/>
  <c r="BP32" i="4"/>
  <c r="BP35" i="4" s="1"/>
  <c r="BO32" i="4"/>
  <c r="BO35" i="4" s="1"/>
  <c r="BN32" i="4"/>
  <c r="BM32" i="4"/>
  <c r="BM35" i="4" s="1"/>
  <c r="BL32" i="4"/>
  <c r="BK32" i="4"/>
  <c r="BK35" i="4" s="1"/>
  <c r="BJ32" i="4"/>
  <c r="BJ35" i="4" s="1"/>
  <c r="BI32" i="4"/>
  <c r="BI35" i="4" s="1"/>
  <c r="BH32" i="4"/>
  <c r="BH35" i="4" s="1"/>
  <c r="BG32" i="4"/>
  <c r="BG35" i="4" s="1"/>
  <c r="BF32" i="4"/>
  <c r="BE32" i="4"/>
  <c r="BE35" i="4" s="1"/>
  <c r="BD32" i="4"/>
  <c r="BC32" i="4"/>
  <c r="BC35" i="4" s="1"/>
  <c r="BB32" i="4"/>
  <c r="BB35" i="4" s="1"/>
  <c r="BA32" i="4"/>
  <c r="BA35" i="4" s="1"/>
  <c r="AZ32" i="4"/>
  <c r="AZ35" i="4" s="1"/>
  <c r="AY32" i="4"/>
  <c r="AY35" i="4" s="1"/>
  <c r="AX32" i="4"/>
  <c r="AW32" i="4"/>
  <c r="AW35" i="4" s="1"/>
  <c r="AV32" i="4"/>
  <c r="AU32" i="4"/>
  <c r="AU35" i="4" s="1"/>
  <c r="AT32" i="4"/>
  <c r="AT35" i="4" s="1"/>
  <c r="AS32" i="4"/>
  <c r="AS35" i="4" s="1"/>
  <c r="AR32" i="4"/>
  <c r="AR35" i="4" s="1"/>
  <c r="AQ32" i="4"/>
  <c r="AP32" i="4"/>
  <c r="AO32" i="4"/>
  <c r="AO35" i="4" s="1"/>
  <c r="AN32" i="4"/>
  <c r="AM32" i="4"/>
  <c r="AM35" i="4" s="1"/>
  <c r="AL32" i="4"/>
  <c r="AL35" i="4" s="1"/>
  <c r="AK32" i="4"/>
  <c r="AK35" i="4" s="1"/>
  <c r="AJ32" i="4"/>
  <c r="AJ35" i="4" s="1"/>
  <c r="AI32" i="4"/>
  <c r="AI35" i="4" s="1"/>
  <c r="AH32" i="4"/>
  <c r="AG32" i="4"/>
  <c r="AG35" i="4" s="1"/>
  <c r="AF32" i="4"/>
  <c r="AE32" i="4"/>
  <c r="AE35" i="4" s="1"/>
  <c r="AD32" i="4"/>
  <c r="AD35" i="4" s="1"/>
  <c r="AC32" i="4"/>
  <c r="AC35" i="4" s="1"/>
  <c r="AB32" i="4"/>
  <c r="AB35" i="4" s="1"/>
  <c r="AA32" i="4"/>
  <c r="Z32" i="4"/>
  <c r="Y32" i="4"/>
  <c r="Y35" i="4" s="1"/>
  <c r="X32" i="4"/>
  <c r="W32" i="4"/>
  <c r="W35" i="4" s="1"/>
  <c r="V32" i="4"/>
  <c r="V35" i="4" s="1"/>
  <c r="U32" i="4"/>
  <c r="U35" i="4" s="1"/>
  <c r="T32" i="4"/>
  <c r="T35" i="4" s="1"/>
  <c r="S32" i="4"/>
  <c r="R32" i="4"/>
  <c r="Q32" i="4"/>
  <c r="Q35" i="4" s="1"/>
  <c r="P32" i="4"/>
  <c r="O32" i="4"/>
  <c r="O35" i="4" s="1"/>
  <c r="N32" i="4"/>
  <c r="N35" i="4" s="1"/>
  <c r="M32" i="4"/>
  <c r="M35" i="4" s="1"/>
  <c r="L32" i="4"/>
  <c r="L35" i="4" s="1"/>
  <c r="K32" i="4"/>
  <c r="K35" i="4" s="1"/>
  <c r="J32" i="4"/>
  <c r="I32" i="4"/>
  <c r="I35" i="4" s="1"/>
  <c r="H32" i="4"/>
  <c r="G32" i="4"/>
  <c r="G35" i="4" s="1"/>
  <c r="F32" i="4"/>
  <c r="F35" i="4" s="1"/>
  <c r="E32" i="4"/>
  <c r="E35" i="4" s="1"/>
  <c r="C35" i="4" s="1"/>
  <c r="B32"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c r="C18"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6" i="4" s="1"/>
  <c r="C15" i="4"/>
  <c r="C14" i="4"/>
  <c r="C13" i="4"/>
  <c r="C12" i="4"/>
  <c r="C11" i="4"/>
  <c r="C10" i="4"/>
  <c r="BG33" i="3"/>
  <c r="AX33" i="3"/>
  <c r="AS33" i="3"/>
  <c r="AJ33" i="3"/>
  <c r="AE33" i="3"/>
  <c r="V33" i="3"/>
  <c r="Q33" i="3"/>
  <c r="BI30" i="3"/>
  <c r="BI33" i="3" s="1"/>
  <c r="BG30" i="3"/>
  <c r="BE30" i="3"/>
  <c r="BE33" i="3" s="1"/>
  <c r="BB30" i="3"/>
  <c r="BB33" i="3" s="1"/>
  <c r="AZ30" i="3"/>
  <c r="AZ33" i="3" s="1"/>
  <c r="AX30" i="3"/>
  <c r="AU30" i="3"/>
  <c r="AU33" i="3" s="1"/>
  <c r="AS30" i="3"/>
  <c r="AQ30" i="3"/>
  <c r="AR17" i="3" s="1"/>
  <c r="AN30" i="3"/>
  <c r="AN33" i="3" s="1"/>
  <c r="AL30" i="3"/>
  <c r="AL33" i="3" s="1"/>
  <c r="AJ30" i="3"/>
  <c r="AG30" i="3"/>
  <c r="AG33" i="3" s="1"/>
  <c r="AE30" i="3"/>
  <c r="AC30" i="3"/>
  <c r="AC33" i="3" s="1"/>
  <c r="Z30" i="3"/>
  <c r="Z33" i="3" s="1"/>
  <c r="X30" i="3"/>
  <c r="V30" i="3"/>
  <c r="S30" i="3"/>
  <c r="S33" i="3" s="1"/>
  <c r="Q30" i="3"/>
  <c r="O30" i="3"/>
  <c r="O33" i="3" s="1"/>
  <c r="L30" i="3"/>
  <c r="L33" i="3" s="1"/>
  <c r="J30" i="3"/>
  <c r="H30" i="3"/>
  <c r="D30" i="3"/>
  <c r="D33" i="3" s="1"/>
  <c r="B30" i="3"/>
  <c r="B33" i="3" s="1"/>
  <c r="BJ28" i="3"/>
  <c r="BF28" i="3"/>
  <c r="BC28" i="3"/>
  <c r="BA28" i="3"/>
  <c r="AY28" i="3"/>
  <c r="AV28" i="3"/>
  <c r="AT28" i="3"/>
  <c r="AO28" i="3"/>
  <c r="AM28" i="3"/>
  <c r="AK28" i="3"/>
  <c r="AH28" i="3"/>
  <c r="AF28" i="3"/>
  <c r="AD28" i="3"/>
  <c r="AA28" i="3"/>
  <c r="W28" i="3"/>
  <c r="T28" i="3"/>
  <c r="R28" i="3"/>
  <c r="P28" i="3"/>
  <c r="M28" i="3"/>
  <c r="K28" i="3"/>
  <c r="I28" i="3"/>
  <c r="F28" i="3"/>
  <c r="E28" i="3"/>
  <c r="BJ27" i="3"/>
  <c r="BH27" i="3"/>
  <c r="BF27" i="3"/>
  <c r="BC27" i="3"/>
  <c r="BA27" i="3"/>
  <c r="AY27" i="3"/>
  <c r="AV27" i="3"/>
  <c r="AT27" i="3"/>
  <c r="AO27" i="3"/>
  <c r="AM27" i="3"/>
  <c r="AK27" i="3"/>
  <c r="AH27" i="3"/>
  <c r="AF27" i="3"/>
  <c r="AD27" i="3"/>
  <c r="AA27" i="3"/>
  <c r="W27" i="3"/>
  <c r="T27" i="3"/>
  <c r="R27" i="3"/>
  <c r="P27" i="3"/>
  <c r="M27" i="3"/>
  <c r="F27" i="3"/>
  <c r="E27" i="3"/>
  <c r="C27" i="3"/>
  <c r="BJ26" i="3"/>
  <c r="BF26" i="3"/>
  <c r="BC26" i="3"/>
  <c r="BA26" i="3"/>
  <c r="AY26" i="3"/>
  <c r="AV26" i="3"/>
  <c r="AT26" i="3"/>
  <c r="AO26" i="3"/>
  <c r="AM26" i="3"/>
  <c r="AK26" i="3"/>
  <c r="AH26" i="3"/>
  <c r="AF26" i="3"/>
  <c r="AD26" i="3"/>
  <c r="AA26" i="3"/>
  <c r="W26" i="3"/>
  <c r="T26" i="3"/>
  <c r="R26" i="3"/>
  <c r="P26" i="3"/>
  <c r="M26" i="3"/>
  <c r="K26" i="3"/>
  <c r="F26" i="3"/>
  <c r="E26" i="3"/>
  <c r="C26" i="3"/>
  <c r="BJ25" i="3"/>
  <c r="BH25" i="3"/>
  <c r="BF25" i="3"/>
  <c r="BC25" i="3"/>
  <c r="BA25" i="3"/>
  <c r="AY25" i="3"/>
  <c r="AV25" i="3"/>
  <c r="AT25" i="3"/>
  <c r="AR25" i="3"/>
  <c r="AO25" i="3"/>
  <c r="AM25" i="3"/>
  <c r="AK25" i="3"/>
  <c r="AH25" i="3"/>
  <c r="AF25" i="3"/>
  <c r="AD25" i="3"/>
  <c r="AA25" i="3"/>
  <c r="Y25" i="3"/>
  <c r="W25" i="3"/>
  <c r="T25" i="3"/>
  <c r="R25" i="3"/>
  <c r="P25" i="3"/>
  <c r="M25" i="3"/>
  <c r="K25" i="3"/>
  <c r="F25" i="3"/>
  <c r="E25" i="3"/>
  <c r="C25" i="3"/>
  <c r="BJ24" i="3"/>
  <c r="BH24" i="3"/>
  <c r="BF24" i="3"/>
  <c r="BC24" i="3"/>
  <c r="BA24" i="3"/>
  <c r="AY24" i="3"/>
  <c r="AV24" i="3"/>
  <c r="AT24" i="3"/>
  <c r="AO24" i="3"/>
  <c r="AM24" i="3"/>
  <c r="AK24" i="3"/>
  <c r="AH24" i="3"/>
  <c r="AF24" i="3"/>
  <c r="AD24" i="3"/>
  <c r="AA24" i="3"/>
  <c r="Y24" i="3"/>
  <c r="W24" i="3"/>
  <c r="T24" i="3"/>
  <c r="R24" i="3"/>
  <c r="P24" i="3"/>
  <c r="M24" i="3"/>
  <c r="K24" i="3"/>
  <c r="F24" i="3"/>
  <c r="E24" i="3"/>
  <c r="C24" i="3"/>
  <c r="BJ23" i="3"/>
  <c r="BH23" i="3"/>
  <c r="BF23" i="3"/>
  <c r="BC23" i="3"/>
  <c r="BA23" i="3"/>
  <c r="AY23" i="3"/>
  <c r="AV23" i="3"/>
  <c r="AT23" i="3"/>
  <c r="AO23" i="3"/>
  <c r="AM23" i="3"/>
  <c r="AK23" i="3"/>
  <c r="AH23" i="3"/>
  <c r="AF23" i="3"/>
  <c r="AD23" i="3"/>
  <c r="AA23" i="3"/>
  <c r="Y23" i="3"/>
  <c r="W23" i="3"/>
  <c r="T23" i="3"/>
  <c r="R23" i="3"/>
  <c r="P23" i="3"/>
  <c r="M23" i="3"/>
  <c r="K23" i="3"/>
  <c r="F23" i="3"/>
  <c r="E23" i="3"/>
  <c r="C23" i="3"/>
  <c r="BJ22" i="3"/>
  <c r="BH22" i="3"/>
  <c r="BF22" i="3"/>
  <c r="BC22" i="3"/>
  <c r="BA22" i="3"/>
  <c r="AY22" i="3"/>
  <c r="AV22" i="3"/>
  <c r="AT22" i="3"/>
  <c r="AO22" i="3"/>
  <c r="AM22" i="3"/>
  <c r="AK22" i="3"/>
  <c r="AH22" i="3"/>
  <c r="AF22" i="3"/>
  <c r="AD22" i="3"/>
  <c r="AA22" i="3"/>
  <c r="Y22" i="3"/>
  <c r="W22" i="3"/>
  <c r="T22" i="3"/>
  <c r="R22" i="3"/>
  <c r="P22" i="3"/>
  <c r="M22" i="3"/>
  <c r="K22" i="3"/>
  <c r="F22" i="3"/>
  <c r="E22" i="3"/>
  <c r="C22" i="3"/>
  <c r="BJ21" i="3"/>
  <c r="BH21" i="3"/>
  <c r="BF21" i="3"/>
  <c r="BC21" i="3"/>
  <c r="BA21" i="3"/>
  <c r="AY21" i="3"/>
  <c r="AV21" i="3"/>
  <c r="AT21" i="3"/>
  <c r="AO21" i="3"/>
  <c r="AM21" i="3"/>
  <c r="AK21" i="3"/>
  <c r="AH21" i="3"/>
  <c r="AF21" i="3"/>
  <c r="AD21" i="3"/>
  <c r="AA21" i="3"/>
  <c r="Y21" i="3"/>
  <c r="W21" i="3"/>
  <c r="T21" i="3"/>
  <c r="R21" i="3"/>
  <c r="P21" i="3"/>
  <c r="M21" i="3"/>
  <c r="K21" i="3"/>
  <c r="F21" i="3"/>
  <c r="E21" i="3"/>
  <c r="C21" i="3"/>
  <c r="BJ20" i="3"/>
  <c r="BH20" i="3"/>
  <c r="BF20" i="3"/>
  <c r="BC20" i="3"/>
  <c r="BA20" i="3"/>
  <c r="AY20" i="3"/>
  <c r="AV20" i="3"/>
  <c r="AT20" i="3"/>
  <c r="AO20" i="3"/>
  <c r="AM20" i="3"/>
  <c r="AK20" i="3"/>
  <c r="AH20" i="3"/>
  <c r="AF20" i="3"/>
  <c r="AD20" i="3"/>
  <c r="AA20" i="3"/>
  <c r="Y20" i="3"/>
  <c r="W20" i="3"/>
  <c r="T20" i="3"/>
  <c r="R20" i="3"/>
  <c r="P20" i="3"/>
  <c r="M20" i="3"/>
  <c r="K20" i="3"/>
  <c r="F20" i="3"/>
  <c r="E20" i="3"/>
  <c r="C20" i="3"/>
  <c r="BJ19" i="3"/>
  <c r="BH19" i="3"/>
  <c r="BF19" i="3"/>
  <c r="BC19" i="3"/>
  <c r="BA19" i="3"/>
  <c r="AY19" i="3"/>
  <c r="AV19" i="3"/>
  <c r="AT19" i="3"/>
  <c r="AO19" i="3"/>
  <c r="AM19" i="3"/>
  <c r="AK19" i="3"/>
  <c r="AH19" i="3"/>
  <c r="AF19" i="3"/>
  <c r="AD19" i="3"/>
  <c r="AA19" i="3"/>
  <c r="Y19" i="3"/>
  <c r="W19" i="3"/>
  <c r="T19" i="3"/>
  <c r="R19" i="3"/>
  <c r="P19" i="3"/>
  <c r="M19" i="3"/>
  <c r="K19" i="3"/>
  <c r="F19" i="3"/>
  <c r="E19" i="3"/>
  <c r="C19" i="3"/>
  <c r="BJ18" i="3"/>
  <c r="BH18" i="3"/>
  <c r="BF18" i="3"/>
  <c r="BC18" i="3"/>
  <c r="BA18" i="3"/>
  <c r="AY18" i="3"/>
  <c r="AV18" i="3"/>
  <c r="AT18" i="3"/>
  <c r="AO18" i="3"/>
  <c r="AM18" i="3"/>
  <c r="AK18" i="3"/>
  <c r="AH18" i="3"/>
  <c r="AF18" i="3"/>
  <c r="AD18" i="3"/>
  <c r="AA18" i="3"/>
  <c r="Y18" i="3"/>
  <c r="W18" i="3"/>
  <c r="T18" i="3"/>
  <c r="R18" i="3"/>
  <c r="P18" i="3"/>
  <c r="M18" i="3"/>
  <c r="K18" i="3"/>
  <c r="I18" i="3"/>
  <c r="F18" i="3"/>
  <c r="E18" i="3"/>
  <c r="C18" i="3"/>
  <c r="BJ17" i="3"/>
  <c r="BH17" i="3"/>
  <c r="BF17" i="3"/>
  <c r="BC17" i="3"/>
  <c r="BA17" i="3"/>
  <c r="AY17" i="3"/>
  <c r="AV17" i="3"/>
  <c r="AT17" i="3"/>
  <c r="AO17" i="3"/>
  <c r="AM17" i="3"/>
  <c r="AK17" i="3"/>
  <c r="AH17" i="3"/>
  <c r="AF17" i="3"/>
  <c r="AD17" i="3"/>
  <c r="AA17" i="3"/>
  <c r="Y17" i="3"/>
  <c r="W17" i="3"/>
  <c r="T17" i="3"/>
  <c r="R17" i="3"/>
  <c r="P17" i="3"/>
  <c r="M17" i="3"/>
  <c r="K17" i="3"/>
  <c r="F17" i="3"/>
  <c r="E17" i="3"/>
  <c r="C17" i="3"/>
  <c r="BJ16" i="3"/>
  <c r="BH16" i="3"/>
  <c r="BF16" i="3"/>
  <c r="BC16" i="3"/>
  <c r="BA16" i="3"/>
  <c r="AY16" i="3"/>
  <c r="AV16" i="3"/>
  <c r="AT16" i="3"/>
  <c r="AO16" i="3"/>
  <c r="AM16" i="3"/>
  <c r="AK16" i="3"/>
  <c r="AH16" i="3"/>
  <c r="AF16" i="3"/>
  <c r="AD16" i="3"/>
  <c r="AA16" i="3"/>
  <c r="Y16" i="3"/>
  <c r="W16" i="3"/>
  <c r="T16" i="3"/>
  <c r="R16" i="3"/>
  <c r="P16" i="3"/>
  <c r="M16" i="3"/>
  <c r="K16" i="3"/>
  <c r="I16" i="3"/>
  <c r="F16" i="3"/>
  <c r="E16" i="3"/>
  <c r="C16"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BJ10" i="3"/>
  <c r="BH10" i="3"/>
  <c r="BF10" i="3"/>
  <c r="BC10" i="3"/>
  <c r="BA10" i="3"/>
  <c r="AY10" i="3"/>
  <c r="AY30" i="3" s="1"/>
  <c r="AV10" i="3"/>
  <c r="AT10" i="3"/>
  <c r="AR10" i="3"/>
  <c r="AO10" i="3"/>
  <c r="AM10" i="3"/>
  <c r="AM30" i="3" s="1"/>
  <c r="AK10" i="3"/>
  <c r="AH10" i="3"/>
  <c r="AF10" i="3"/>
  <c r="AF30" i="3" s="1"/>
  <c r="AD10" i="3"/>
  <c r="AA10" i="3"/>
  <c r="Y10" i="3"/>
  <c r="W10" i="3"/>
  <c r="W30" i="3" s="1"/>
  <c r="T10" i="3"/>
  <c r="R10" i="3"/>
  <c r="R30" i="3" s="1"/>
  <c r="P10" i="3"/>
  <c r="M10" i="3"/>
  <c r="K10" i="3"/>
  <c r="I10" i="3"/>
  <c r="F10" i="3"/>
  <c r="E10" i="3"/>
  <c r="C10" i="3"/>
  <c r="BB33" i="2"/>
  <c r="AS33" i="2"/>
  <c r="AL33" i="2"/>
  <c r="AC33" i="2"/>
  <c r="V33" i="2"/>
  <c r="J33" i="2"/>
  <c r="BI30" i="2"/>
  <c r="BI33" i="2" s="1"/>
  <c r="BG30" i="2"/>
  <c r="BG33" i="2" s="1"/>
  <c r="BE30" i="2"/>
  <c r="BE33" i="2" s="1"/>
  <c r="BB30" i="2"/>
  <c r="AZ30" i="2"/>
  <c r="AZ33" i="2" s="1"/>
  <c r="AX30" i="2"/>
  <c r="AX33" i="2" s="1"/>
  <c r="AU30" i="2"/>
  <c r="AU33" i="2" s="1"/>
  <c r="AS30" i="2"/>
  <c r="AQ30" i="2"/>
  <c r="AR24" i="2" s="1"/>
  <c r="AN30" i="2"/>
  <c r="AN33" i="2" s="1"/>
  <c r="AL30" i="2"/>
  <c r="AM27" i="2" s="1"/>
  <c r="AJ30" i="2"/>
  <c r="AJ33" i="2" s="1"/>
  <c r="AG30" i="2"/>
  <c r="AG33" i="2" s="1"/>
  <c r="AE30" i="2"/>
  <c r="AE33" i="2" s="1"/>
  <c r="AC30" i="2"/>
  <c r="Z30" i="2"/>
  <c r="Z33" i="2" s="1"/>
  <c r="X30" i="2"/>
  <c r="Y21" i="2" s="1"/>
  <c r="V30" i="2"/>
  <c r="W28" i="2" s="1"/>
  <c r="S30" i="2"/>
  <c r="S33" i="2" s="1"/>
  <c r="Q30" i="2"/>
  <c r="R25" i="2" s="1"/>
  <c r="O30" i="2"/>
  <c r="P24" i="2" s="1"/>
  <c r="L30" i="2"/>
  <c r="L33" i="2" s="1"/>
  <c r="J30" i="2"/>
  <c r="K27" i="2" s="1"/>
  <c r="H30" i="2"/>
  <c r="I22" i="2" s="1"/>
  <c r="D30" i="2"/>
  <c r="D33" i="2" s="1"/>
  <c r="B30" i="2"/>
  <c r="B33" i="2" s="1"/>
  <c r="BJ28" i="2"/>
  <c r="BC28" i="2"/>
  <c r="BA28" i="2"/>
  <c r="AV28" i="2"/>
  <c r="AT28" i="2"/>
  <c r="AR28" i="2"/>
  <c r="AO28" i="2"/>
  <c r="AM28" i="2"/>
  <c r="AH28" i="2"/>
  <c r="AF28" i="2"/>
  <c r="AD28" i="2"/>
  <c r="AA28" i="2"/>
  <c r="T28" i="2"/>
  <c r="P28" i="2"/>
  <c r="M28" i="2"/>
  <c r="K28" i="2"/>
  <c r="F28" i="2"/>
  <c r="E28" i="2"/>
  <c r="C28" i="2"/>
  <c r="BJ27" i="2"/>
  <c r="BC27" i="2"/>
  <c r="AY27" i="2"/>
  <c r="AV27" i="2"/>
  <c r="AT27" i="2"/>
  <c r="AR27" i="2"/>
  <c r="AO27" i="2"/>
  <c r="AK27" i="2"/>
  <c r="AH27" i="2"/>
  <c r="AF27" i="2"/>
  <c r="AD27" i="2"/>
  <c r="AA27" i="2"/>
  <c r="W27" i="2"/>
  <c r="T27" i="2"/>
  <c r="R27" i="2"/>
  <c r="P27" i="2"/>
  <c r="M27" i="2"/>
  <c r="F27" i="2"/>
  <c r="E27" i="2"/>
  <c r="C27" i="2"/>
  <c r="BJ26" i="2"/>
  <c r="BC26" i="2"/>
  <c r="BA26" i="2"/>
  <c r="AY26" i="2"/>
  <c r="AV26" i="2"/>
  <c r="AT26" i="2"/>
  <c r="AR26" i="2"/>
  <c r="AO26" i="2"/>
  <c r="AM26" i="2"/>
  <c r="AK26" i="2"/>
  <c r="AH26" i="2"/>
  <c r="AF26" i="2"/>
  <c r="AD26" i="2"/>
  <c r="AA26" i="2"/>
  <c r="W26" i="2"/>
  <c r="T26" i="2"/>
  <c r="U26" i="2" s="1"/>
  <c r="R26" i="2"/>
  <c r="P26" i="2"/>
  <c r="M26" i="2"/>
  <c r="K26" i="2"/>
  <c r="F26" i="2"/>
  <c r="E26" i="2"/>
  <c r="C26" i="2"/>
  <c r="BJ25" i="2"/>
  <c r="BC25" i="2"/>
  <c r="BA25" i="2"/>
  <c r="AY25" i="2"/>
  <c r="AV25" i="2"/>
  <c r="AT25" i="2"/>
  <c r="AR25" i="2"/>
  <c r="AO25" i="2"/>
  <c r="AM25" i="2"/>
  <c r="AK25" i="2"/>
  <c r="AH25" i="2"/>
  <c r="AF25" i="2"/>
  <c r="AD25" i="2"/>
  <c r="AA25" i="2"/>
  <c r="W25" i="2"/>
  <c r="T25" i="2"/>
  <c r="U25" i="2" s="1"/>
  <c r="P25" i="2"/>
  <c r="M25" i="2"/>
  <c r="K25" i="2"/>
  <c r="F25" i="2"/>
  <c r="E25" i="2"/>
  <c r="C25" i="2"/>
  <c r="BJ24" i="2"/>
  <c r="BC24" i="2"/>
  <c r="BA24" i="2"/>
  <c r="AY24" i="2"/>
  <c r="AV24" i="2"/>
  <c r="AT24" i="2"/>
  <c r="AO24" i="2"/>
  <c r="AM24" i="2"/>
  <c r="AK24" i="2"/>
  <c r="AH24" i="2"/>
  <c r="AF24" i="2"/>
  <c r="AD24" i="2"/>
  <c r="AA24" i="2"/>
  <c r="W24" i="2"/>
  <c r="T24" i="2"/>
  <c r="M24" i="2"/>
  <c r="K24" i="2"/>
  <c r="F24" i="2"/>
  <c r="E24" i="2"/>
  <c r="BJ23" i="2"/>
  <c r="BC23" i="2"/>
  <c r="BA23" i="2"/>
  <c r="AY23" i="2"/>
  <c r="AV23" i="2"/>
  <c r="AT23" i="2"/>
  <c r="AR23" i="2"/>
  <c r="AO23" i="2"/>
  <c r="AM23" i="2"/>
  <c r="AK23" i="2"/>
  <c r="AH23" i="2"/>
  <c r="AD23" i="2"/>
  <c r="AA23" i="2"/>
  <c r="W23" i="2"/>
  <c r="T23" i="2"/>
  <c r="P23" i="2"/>
  <c r="M23" i="2"/>
  <c r="K23" i="2"/>
  <c r="I23" i="2"/>
  <c r="F23" i="2"/>
  <c r="C23" i="2"/>
  <c r="BJ22" i="2"/>
  <c r="BC22" i="2"/>
  <c r="BD22" i="2" s="1"/>
  <c r="BA22" i="2"/>
  <c r="AY22" i="2"/>
  <c r="AV22" i="2"/>
  <c r="AT22" i="2"/>
  <c r="AR22" i="2"/>
  <c r="AO22" i="2"/>
  <c r="AM22" i="2"/>
  <c r="AK22" i="2"/>
  <c r="AH22" i="2"/>
  <c r="AF22" i="2"/>
  <c r="AD22" i="2"/>
  <c r="AA22" i="2"/>
  <c r="Y22" i="2"/>
  <c r="W22" i="2"/>
  <c r="T22" i="2"/>
  <c r="P22" i="2"/>
  <c r="M22" i="2"/>
  <c r="N22" i="2" s="1"/>
  <c r="K22" i="2"/>
  <c r="F22" i="2"/>
  <c r="E22" i="2"/>
  <c r="C22" i="2"/>
  <c r="BJ21" i="2"/>
  <c r="BC21" i="2"/>
  <c r="BA21" i="2"/>
  <c r="AY21" i="2"/>
  <c r="AV21" i="2"/>
  <c r="AT21" i="2"/>
  <c r="AR21" i="2"/>
  <c r="AO21" i="2"/>
  <c r="AM21" i="2"/>
  <c r="AK21" i="2"/>
  <c r="AH21" i="2"/>
  <c r="AI21" i="2" s="1"/>
  <c r="AF21" i="2"/>
  <c r="AD21" i="2"/>
  <c r="AA21" i="2"/>
  <c r="W21" i="2"/>
  <c r="T21" i="2"/>
  <c r="U21" i="2" s="1"/>
  <c r="P21" i="2"/>
  <c r="M21" i="2"/>
  <c r="K21" i="2"/>
  <c r="F21" i="2"/>
  <c r="G21" i="2" s="1"/>
  <c r="E21" i="2"/>
  <c r="C21" i="2"/>
  <c r="BJ20" i="2"/>
  <c r="BC20" i="2"/>
  <c r="BA20" i="2"/>
  <c r="AY20" i="2"/>
  <c r="AV20" i="2"/>
  <c r="AT20" i="2"/>
  <c r="AR20" i="2"/>
  <c r="AO20" i="2"/>
  <c r="AM20" i="2"/>
  <c r="AK20" i="2"/>
  <c r="AH20" i="2"/>
  <c r="AF20" i="2"/>
  <c r="AD20" i="2"/>
  <c r="AA20" i="2"/>
  <c r="T20" i="2"/>
  <c r="P20" i="2"/>
  <c r="M20" i="2"/>
  <c r="K20" i="2"/>
  <c r="F20" i="2"/>
  <c r="E20" i="2"/>
  <c r="C20" i="2"/>
  <c r="BJ19" i="2"/>
  <c r="BC19" i="2"/>
  <c r="BA19" i="2"/>
  <c r="AY19" i="2"/>
  <c r="AV19" i="2"/>
  <c r="AT19" i="2"/>
  <c r="AR19" i="2"/>
  <c r="AO19" i="2"/>
  <c r="AM19" i="2"/>
  <c r="AK19" i="2"/>
  <c r="AH19" i="2"/>
  <c r="AF19" i="2"/>
  <c r="AD19" i="2"/>
  <c r="AA19" i="2"/>
  <c r="W19" i="2"/>
  <c r="T19" i="2"/>
  <c r="U19" i="2" s="1"/>
  <c r="R19" i="2"/>
  <c r="P19" i="2"/>
  <c r="M19" i="2"/>
  <c r="K19" i="2"/>
  <c r="F19" i="2"/>
  <c r="E19" i="2"/>
  <c r="C19" i="2"/>
  <c r="BJ18" i="2"/>
  <c r="BC18" i="2"/>
  <c r="BA18" i="2"/>
  <c r="AY18" i="2"/>
  <c r="AV18" i="2"/>
  <c r="AT18" i="2"/>
  <c r="AR18" i="2"/>
  <c r="AO18" i="2"/>
  <c r="AM18" i="2"/>
  <c r="AK18" i="2"/>
  <c r="AH18" i="2"/>
  <c r="AI18" i="2" s="1"/>
  <c r="AF18" i="2"/>
  <c r="AD18" i="2"/>
  <c r="AA18" i="2"/>
  <c r="W18" i="2"/>
  <c r="T18" i="2"/>
  <c r="U18" i="2" s="1"/>
  <c r="R18" i="2"/>
  <c r="P18" i="2"/>
  <c r="M18" i="2"/>
  <c r="K18" i="2"/>
  <c r="F18" i="2"/>
  <c r="E18" i="2"/>
  <c r="C18" i="2"/>
  <c r="BJ17" i="2"/>
  <c r="BC17" i="2"/>
  <c r="BD17" i="2" s="1"/>
  <c r="BA17" i="2"/>
  <c r="AY17" i="2"/>
  <c r="AV17" i="2"/>
  <c r="AT17" i="2"/>
  <c r="AR17" i="2"/>
  <c r="AO17" i="2"/>
  <c r="AM17" i="2"/>
  <c r="AK17" i="2"/>
  <c r="AH17" i="2"/>
  <c r="AI17" i="2" s="1"/>
  <c r="AF17" i="2"/>
  <c r="AD17" i="2"/>
  <c r="AA17" i="2"/>
  <c r="W17" i="2"/>
  <c r="T17" i="2"/>
  <c r="U17" i="2" s="1"/>
  <c r="P17" i="2"/>
  <c r="M17" i="2"/>
  <c r="N17" i="2" s="1"/>
  <c r="K17" i="2"/>
  <c r="F17" i="2"/>
  <c r="E17" i="2"/>
  <c r="C17" i="2"/>
  <c r="BJ16" i="2"/>
  <c r="BC16" i="2"/>
  <c r="BA16" i="2"/>
  <c r="AY16" i="2"/>
  <c r="AV16" i="2"/>
  <c r="AT16" i="2"/>
  <c r="AR16" i="2"/>
  <c r="AO16" i="2"/>
  <c r="AM16" i="2"/>
  <c r="AK16" i="2"/>
  <c r="AH16" i="2"/>
  <c r="AF16" i="2"/>
  <c r="AD16" i="2"/>
  <c r="AA16" i="2"/>
  <c r="W16" i="2"/>
  <c r="T16" i="2"/>
  <c r="P16" i="2"/>
  <c r="M16" i="2"/>
  <c r="K16" i="2"/>
  <c r="F16" i="2"/>
  <c r="E16" i="2"/>
  <c r="C16" i="2"/>
  <c r="BJ15" i="2"/>
  <c r="BC15" i="2"/>
  <c r="BA15" i="2"/>
  <c r="AY15" i="2"/>
  <c r="AV15" i="2"/>
  <c r="AT15" i="2"/>
  <c r="AR15" i="2"/>
  <c r="AO15" i="2"/>
  <c r="AM15" i="2"/>
  <c r="AK15" i="2"/>
  <c r="AH15" i="2"/>
  <c r="AF15" i="2"/>
  <c r="AD15" i="2"/>
  <c r="AA15" i="2"/>
  <c r="W15" i="2"/>
  <c r="T15" i="2"/>
  <c r="P15" i="2"/>
  <c r="M15" i="2"/>
  <c r="K15" i="2"/>
  <c r="I15" i="2"/>
  <c r="F15" i="2"/>
  <c r="E15" i="2"/>
  <c r="C15" i="2"/>
  <c r="BJ14" i="2"/>
  <c r="BC14" i="2"/>
  <c r="BA14" i="2"/>
  <c r="AY14" i="2"/>
  <c r="AV14" i="2"/>
  <c r="AT14" i="2"/>
  <c r="AR14" i="2"/>
  <c r="AO14" i="2"/>
  <c r="AM14" i="2"/>
  <c r="AK14" i="2"/>
  <c r="AH14" i="2"/>
  <c r="AF14" i="2"/>
  <c r="AD14" i="2"/>
  <c r="AA14" i="2"/>
  <c r="Y14" i="2"/>
  <c r="W14" i="2"/>
  <c r="T14" i="2"/>
  <c r="P14" i="2"/>
  <c r="M14" i="2"/>
  <c r="K14" i="2"/>
  <c r="F14" i="2"/>
  <c r="E14" i="2"/>
  <c r="C14" i="2"/>
  <c r="BJ13" i="2"/>
  <c r="BC13" i="2"/>
  <c r="BD13" i="2" s="1"/>
  <c r="BA13" i="2"/>
  <c r="AY13" i="2"/>
  <c r="AV13" i="2"/>
  <c r="AT13" i="2"/>
  <c r="AR13" i="2"/>
  <c r="AO13" i="2"/>
  <c r="AM13" i="2"/>
  <c r="AK13" i="2"/>
  <c r="AH13" i="2"/>
  <c r="AF13" i="2"/>
  <c r="AD13" i="2"/>
  <c r="AA13" i="2"/>
  <c r="W13" i="2"/>
  <c r="T13" i="2"/>
  <c r="U13" i="2" s="1"/>
  <c r="P13" i="2"/>
  <c r="M13" i="2"/>
  <c r="N13" i="2" s="1"/>
  <c r="K13" i="2"/>
  <c r="F13" i="2"/>
  <c r="E13" i="2"/>
  <c r="C13" i="2"/>
  <c r="BJ12" i="2"/>
  <c r="BC12" i="2"/>
  <c r="BA12" i="2"/>
  <c r="AY12" i="2"/>
  <c r="AV12" i="2"/>
  <c r="AT12" i="2"/>
  <c r="AR12" i="2"/>
  <c r="AO12" i="2"/>
  <c r="AM12" i="2"/>
  <c r="AK12" i="2"/>
  <c r="AH12" i="2"/>
  <c r="AF12" i="2"/>
  <c r="AD12" i="2"/>
  <c r="AA12" i="2"/>
  <c r="W12" i="2"/>
  <c r="T12" i="2"/>
  <c r="P12" i="2"/>
  <c r="M12" i="2"/>
  <c r="K12" i="2"/>
  <c r="F12" i="2"/>
  <c r="E12" i="2"/>
  <c r="C12" i="2"/>
  <c r="BJ11" i="2"/>
  <c r="BC11" i="2"/>
  <c r="BA11" i="2"/>
  <c r="AY11" i="2"/>
  <c r="AV11" i="2"/>
  <c r="AT11" i="2"/>
  <c r="AR11" i="2"/>
  <c r="AO11" i="2"/>
  <c r="AM11" i="2"/>
  <c r="AK11" i="2"/>
  <c r="AH11" i="2"/>
  <c r="AF11" i="2"/>
  <c r="AD11" i="2"/>
  <c r="AA11" i="2"/>
  <c r="W11" i="2"/>
  <c r="T11" i="2"/>
  <c r="U11" i="2" s="1"/>
  <c r="R11" i="2"/>
  <c r="P11" i="2"/>
  <c r="P30" i="2" s="1"/>
  <c r="M11" i="2"/>
  <c r="K11" i="2"/>
  <c r="F11" i="2"/>
  <c r="G11" i="2" s="1"/>
  <c r="E11" i="2"/>
  <c r="C11" i="2"/>
  <c r="BJ10" i="2"/>
  <c r="BJ30" i="2" s="1"/>
  <c r="BJ33" i="2" s="1"/>
  <c r="G76" i="5" s="1"/>
  <c r="Q76" i="5" s="1"/>
  <c r="BC10" i="2"/>
  <c r="BC30" i="2" s="1"/>
  <c r="BA10" i="2"/>
  <c r="AY10" i="2"/>
  <c r="AV10" i="2"/>
  <c r="AT10" i="2"/>
  <c r="AT30" i="2" s="1"/>
  <c r="AR10" i="2"/>
  <c r="AO10" i="2"/>
  <c r="AM10" i="2"/>
  <c r="AM30" i="2" s="1"/>
  <c r="AK10" i="2"/>
  <c r="AH10" i="2"/>
  <c r="AH30" i="2" s="1"/>
  <c r="AF10" i="2"/>
  <c r="AD10" i="2"/>
  <c r="AD30" i="2" s="1"/>
  <c r="AA10" i="2"/>
  <c r="AA30" i="2" s="1"/>
  <c r="W10" i="2"/>
  <c r="T10" i="2"/>
  <c r="T30" i="2" s="1"/>
  <c r="R10" i="2"/>
  <c r="P10" i="2"/>
  <c r="M10" i="2"/>
  <c r="M30" i="2" s="1"/>
  <c r="K10" i="2"/>
  <c r="K30" i="2" s="1"/>
  <c r="F10" i="2"/>
  <c r="F30" i="2" s="1"/>
  <c r="E10" i="2"/>
  <c r="C10" i="2"/>
  <c r="L55" i="5" l="1"/>
  <c r="L48" i="5"/>
  <c r="L27" i="5"/>
  <c r="L62" i="5"/>
  <c r="L34" i="5"/>
  <c r="L76" i="5"/>
  <c r="AB27" i="2"/>
  <c r="AB19" i="2"/>
  <c r="AB11" i="2"/>
  <c r="AB26" i="2"/>
  <c r="AB18" i="2"/>
  <c r="AB10" i="2"/>
  <c r="AB16" i="2"/>
  <c r="AB20" i="2"/>
  <c r="AB24" i="2"/>
  <c r="AA33" i="2"/>
  <c r="AB28" i="2"/>
  <c r="AB12" i="2"/>
  <c r="AY30" i="2"/>
  <c r="AI11" i="2"/>
  <c r="AB14" i="2"/>
  <c r="N21" i="2"/>
  <c r="BD21" i="2"/>
  <c r="G27" i="2"/>
  <c r="AB19" i="3"/>
  <c r="AB15" i="2"/>
  <c r="N27" i="2"/>
  <c r="N19" i="2"/>
  <c r="N11" i="2"/>
  <c r="N26" i="2"/>
  <c r="N18" i="2"/>
  <c r="N10" i="2"/>
  <c r="N16" i="2"/>
  <c r="N28" i="2"/>
  <c r="N24" i="2"/>
  <c r="N20" i="2"/>
  <c r="M33" i="2"/>
  <c r="N12" i="2"/>
  <c r="AH33" i="2"/>
  <c r="AI23" i="2"/>
  <c r="AI15" i="2"/>
  <c r="AI22" i="2"/>
  <c r="AI14" i="2"/>
  <c r="AI16" i="2"/>
  <c r="AI12" i="2"/>
  <c r="AI24" i="2"/>
  <c r="AI28" i="2"/>
  <c r="AI20" i="2"/>
  <c r="AB13" i="2"/>
  <c r="AB23" i="2"/>
  <c r="AB25" i="2"/>
  <c r="G26" i="2"/>
  <c r="AW26" i="2"/>
  <c r="AI27" i="2"/>
  <c r="AP17" i="3"/>
  <c r="AW16" i="3"/>
  <c r="BD27" i="2"/>
  <c r="BD19" i="2"/>
  <c r="BD11" i="2"/>
  <c r="BD26" i="2"/>
  <c r="BD18" i="2"/>
  <c r="BD10" i="2"/>
  <c r="BD30" i="2" s="1"/>
  <c r="BD16" i="2"/>
  <c r="BC33" i="2"/>
  <c r="G69" i="5" s="1"/>
  <c r="Q69" i="5" s="1"/>
  <c r="BD24" i="2"/>
  <c r="BD12" i="2"/>
  <c r="BD28" i="2"/>
  <c r="BD20" i="2"/>
  <c r="AW19" i="2"/>
  <c r="G13" i="2"/>
  <c r="N14" i="2"/>
  <c r="N15" i="2"/>
  <c r="BD15" i="2"/>
  <c r="AB17" i="2"/>
  <c r="G18" i="2"/>
  <c r="AB22" i="2"/>
  <c r="G25" i="2"/>
  <c r="AI26" i="2"/>
  <c r="AB17" i="3"/>
  <c r="F33" i="2"/>
  <c r="G23" i="2"/>
  <c r="G15" i="2"/>
  <c r="G22" i="2"/>
  <c r="G14" i="2"/>
  <c r="G12" i="2"/>
  <c r="G28" i="2"/>
  <c r="G20" i="2"/>
  <c r="G24" i="2"/>
  <c r="G16" i="2"/>
  <c r="AW20" i="3"/>
  <c r="G19" i="2"/>
  <c r="T33" i="2"/>
  <c r="G34" i="5" s="1"/>
  <c r="U23" i="2"/>
  <c r="U15" i="2"/>
  <c r="U22" i="2"/>
  <c r="U14" i="2"/>
  <c r="U24" i="2"/>
  <c r="U20" i="2"/>
  <c r="U16" i="2"/>
  <c r="U28" i="2"/>
  <c r="U12" i="2"/>
  <c r="AI13" i="2"/>
  <c r="BD14" i="2"/>
  <c r="AW17" i="2"/>
  <c r="AI19" i="2"/>
  <c r="AB21" i="2"/>
  <c r="BD23" i="2"/>
  <c r="AI25" i="2"/>
  <c r="U27" i="2"/>
  <c r="U20" i="3"/>
  <c r="AR30" i="2"/>
  <c r="G17" i="2"/>
  <c r="N23" i="2"/>
  <c r="N25" i="2"/>
  <c r="BD25" i="2"/>
  <c r="Y23" i="2"/>
  <c r="BF30" i="3"/>
  <c r="AI27" i="3"/>
  <c r="G10" i="2"/>
  <c r="AI10" i="2"/>
  <c r="R12" i="2"/>
  <c r="R30" i="2" s="1"/>
  <c r="Y16" i="2"/>
  <c r="I17" i="2"/>
  <c r="R20" i="2"/>
  <c r="Y24" i="2"/>
  <c r="I25" i="2"/>
  <c r="R28" i="2"/>
  <c r="AA30" i="3"/>
  <c r="AB13" i="3" s="1"/>
  <c r="BK13" i="3"/>
  <c r="AB22" i="3"/>
  <c r="AV30" i="2"/>
  <c r="AW27" i="2" s="1"/>
  <c r="BC30" i="3"/>
  <c r="BD10" i="3" s="1"/>
  <c r="AB12" i="3"/>
  <c r="BD27" i="3"/>
  <c r="U10" i="2"/>
  <c r="I10" i="2"/>
  <c r="R13" i="2"/>
  <c r="Y17" i="2"/>
  <c r="I18" i="2"/>
  <c r="R21" i="2"/>
  <c r="Y25" i="2"/>
  <c r="I26" i="2"/>
  <c r="AQ33" i="2"/>
  <c r="M30" i="3"/>
  <c r="N10" i="3"/>
  <c r="AD30" i="3"/>
  <c r="AT30" i="3"/>
  <c r="BJ30" i="3"/>
  <c r="BK11" i="3" s="1"/>
  <c r="AP18" i="3"/>
  <c r="AW19" i="3"/>
  <c r="BD26" i="3"/>
  <c r="H33" i="2"/>
  <c r="N16" i="3"/>
  <c r="I24" i="2"/>
  <c r="Y10" i="2"/>
  <c r="R14" i="2"/>
  <c r="I19" i="2"/>
  <c r="R22" i="2"/>
  <c r="Y26" i="2"/>
  <c r="I27" i="2"/>
  <c r="O33" i="2"/>
  <c r="P30" i="3"/>
  <c r="AV30" i="3"/>
  <c r="AW11" i="3" s="1"/>
  <c r="U15" i="3"/>
  <c r="BD16" i="3"/>
  <c r="AB18" i="3"/>
  <c r="BD20" i="3"/>
  <c r="AO30" i="2"/>
  <c r="AP13" i="2" s="1"/>
  <c r="X33" i="2"/>
  <c r="AO30" i="3"/>
  <c r="AP10" i="3"/>
  <c r="U17" i="3"/>
  <c r="I11" i="2"/>
  <c r="Y18" i="2"/>
  <c r="Y11" i="2"/>
  <c r="I12" i="2"/>
  <c r="R15" i="2"/>
  <c r="Y19" i="2"/>
  <c r="I20" i="2"/>
  <c r="W20" i="2"/>
  <c r="W30" i="2" s="1"/>
  <c r="E23" i="2"/>
  <c r="E30" i="2" s="1"/>
  <c r="R23" i="2"/>
  <c r="AF23" i="2"/>
  <c r="AF30" i="2" s="1"/>
  <c r="C24" i="2"/>
  <c r="C30" i="2" s="1"/>
  <c r="Y27" i="2"/>
  <c r="BA27" i="2"/>
  <c r="BA30" i="2" s="1"/>
  <c r="I28" i="2"/>
  <c r="AK28" i="2"/>
  <c r="AK30" i="2" s="1"/>
  <c r="AY28" i="2"/>
  <c r="Q33" i="2"/>
  <c r="AH30" i="3"/>
  <c r="AW10" i="3"/>
  <c r="AI11" i="3"/>
  <c r="N18" i="3"/>
  <c r="BK21" i="3"/>
  <c r="AP25" i="3"/>
  <c r="AP12" i="3"/>
  <c r="AB14" i="3"/>
  <c r="Y12" i="2"/>
  <c r="I13" i="2"/>
  <c r="R16" i="2"/>
  <c r="Y20" i="2"/>
  <c r="I21" i="2"/>
  <c r="R24" i="2"/>
  <c r="Y28" i="2"/>
  <c r="E30" i="3"/>
  <c r="T30" i="3"/>
  <c r="U14" i="3" s="1"/>
  <c r="U11" i="3"/>
  <c r="G13" i="3"/>
  <c r="BD14" i="3"/>
  <c r="AP16" i="3"/>
  <c r="BK17" i="3"/>
  <c r="AP20" i="3"/>
  <c r="AW21" i="3"/>
  <c r="G23" i="3"/>
  <c r="N24" i="3"/>
  <c r="BK25" i="3"/>
  <c r="AB28" i="3"/>
  <c r="AW28" i="3"/>
  <c r="H33" i="3"/>
  <c r="I27" i="3"/>
  <c r="I23" i="3"/>
  <c r="I21" i="3"/>
  <c r="I19" i="3"/>
  <c r="I17" i="3"/>
  <c r="I26" i="3"/>
  <c r="I25" i="3"/>
  <c r="I30" i="3" s="1"/>
  <c r="I24" i="3"/>
  <c r="I22" i="3"/>
  <c r="I20" i="3"/>
  <c r="Y15" i="2"/>
  <c r="I16" i="2"/>
  <c r="Y13" i="2"/>
  <c r="I14" i="2"/>
  <c r="R17" i="2"/>
  <c r="F30" i="3"/>
  <c r="G18" i="3" s="1"/>
  <c r="AK30" i="3"/>
  <c r="BA30" i="3"/>
  <c r="G11" i="3"/>
  <c r="BD12" i="3"/>
  <c r="AP14" i="3"/>
  <c r="AB16" i="3"/>
  <c r="AB20" i="3"/>
  <c r="BD22" i="3"/>
  <c r="G25" i="3"/>
  <c r="AQ33" i="3"/>
  <c r="AR28" i="3"/>
  <c r="AR22" i="3"/>
  <c r="AR20" i="3"/>
  <c r="AR18" i="3"/>
  <c r="AR16" i="3"/>
  <c r="AR30" i="3" s="1"/>
  <c r="AR27" i="3"/>
  <c r="AR26" i="3"/>
  <c r="AR24" i="3"/>
  <c r="AR23" i="3"/>
  <c r="AR21" i="3"/>
  <c r="AR19" i="3"/>
  <c r="L69" i="5"/>
  <c r="BD24" i="3"/>
  <c r="AB25" i="3"/>
  <c r="U26" i="3"/>
  <c r="N28" i="3"/>
  <c r="K27" i="3"/>
  <c r="K30" i="3" s="1"/>
  <c r="J33" i="3"/>
  <c r="AP24" i="3"/>
  <c r="AW25" i="3"/>
  <c r="AP26" i="3"/>
  <c r="BK26" i="3"/>
  <c r="U27" i="3"/>
  <c r="AP27" i="3"/>
  <c r="AI28" i="3"/>
  <c r="BD28" i="3"/>
  <c r="Y27" i="3"/>
  <c r="X33" i="3"/>
  <c r="BH28" i="3"/>
  <c r="BH26" i="3"/>
  <c r="BH30" i="3" s="1"/>
  <c r="AB24" i="3"/>
  <c r="N25" i="3"/>
  <c r="G26" i="3"/>
  <c r="Y26" i="3"/>
  <c r="Y30" i="3" s="1"/>
  <c r="BK27" i="3"/>
  <c r="AB26" i="3"/>
  <c r="AB27" i="3"/>
  <c r="C28" i="3"/>
  <c r="C30" i="3" s="1"/>
  <c r="U28" i="3"/>
  <c r="BK28" i="3"/>
  <c r="U80" i="5"/>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BD25" i="3"/>
  <c r="AW26" i="3"/>
  <c r="G27" i="3"/>
  <c r="AW27" i="3"/>
  <c r="AP28" i="3"/>
  <c r="U25" i="3"/>
  <c r="N26" i="3"/>
  <c r="G28" i="3"/>
  <c r="Y28" i="3"/>
  <c r="L41" i="5"/>
  <c r="AH33" i="3" l="1"/>
  <c r="AI22" i="3"/>
  <c r="AI10" i="3"/>
  <c r="AI14" i="3"/>
  <c r="AI18" i="3"/>
  <c r="AI20" i="3"/>
  <c r="AI16" i="3"/>
  <c r="AI24" i="3"/>
  <c r="AO33" i="3"/>
  <c r="AP23" i="3"/>
  <c r="AP15" i="3"/>
  <c r="AP13" i="3"/>
  <c r="AI13" i="3"/>
  <c r="G17" i="3"/>
  <c r="M33" i="3"/>
  <c r="H27" i="5" s="1"/>
  <c r="N21" i="3"/>
  <c r="N17" i="3"/>
  <c r="N19" i="3"/>
  <c r="N11" i="3"/>
  <c r="I30" i="2"/>
  <c r="N12" i="3"/>
  <c r="AW21" i="2"/>
  <c r="AP19" i="3"/>
  <c r="U16" i="3"/>
  <c r="BK14" i="3"/>
  <c r="AW13" i="2"/>
  <c r="AW25" i="2"/>
  <c r="G16" i="3"/>
  <c r="G48" i="5"/>
  <c r="U24" i="3"/>
  <c r="N30" i="3"/>
  <c r="AI15" i="3"/>
  <c r="U30" i="2"/>
  <c r="N13" i="3"/>
  <c r="AP21" i="3"/>
  <c r="N15" i="3"/>
  <c r="AB21" i="3"/>
  <c r="AB30" i="2"/>
  <c r="AI19" i="3"/>
  <c r="AP27" i="2"/>
  <c r="AP19" i="2"/>
  <c r="AP11" i="2"/>
  <c r="AP26" i="2"/>
  <c r="AP18" i="2"/>
  <c r="AP10" i="2"/>
  <c r="AP28" i="2"/>
  <c r="AP20" i="2"/>
  <c r="AP12" i="2"/>
  <c r="AP24" i="2"/>
  <c r="AP16" i="2"/>
  <c r="AO33" i="2"/>
  <c r="AV33" i="3"/>
  <c r="H62" i="5" s="1"/>
  <c r="AW24" i="3"/>
  <c r="AW18" i="3"/>
  <c r="AW12" i="3"/>
  <c r="AW30" i="3" s="1"/>
  <c r="Y30" i="2"/>
  <c r="AI26" i="3"/>
  <c r="AW13" i="3"/>
  <c r="BC33" i="3"/>
  <c r="H69" i="5" s="1"/>
  <c r="BD19" i="3"/>
  <c r="BD13" i="3"/>
  <c r="BD15" i="3"/>
  <c r="BD17" i="3"/>
  <c r="BD11" i="3"/>
  <c r="BD30" i="3" s="1"/>
  <c r="N20" i="3"/>
  <c r="AP15" i="2"/>
  <c r="AB11" i="3"/>
  <c r="G27" i="5"/>
  <c r="AP23" i="2"/>
  <c r="N30" i="2"/>
  <c r="U22" i="3"/>
  <c r="U10" i="3"/>
  <c r="U12" i="3"/>
  <c r="T33" i="3"/>
  <c r="U23" i="3"/>
  <c r="N27" i="3"/>
  <c r="AI23" i="3"/>
  <c r="AW23" i="3"/>
  <c r="AV33" i="2"/>
  <c r="G62" i="5" s="1"/>
  <c r="Q62" i="5" s="1"/>
  <c r="AW23" i="2"/>
  <c r="AW15" i="2"/>
  <c r="AW22" i="2"/>
  <c r="AW14" i="2"/>
  <c r="AW28" i="2"/>
  <c r="AW20" i="2"/>
  <c r="AW12" i="2"/>
  <c r="AW24" i="2"/>
  <c r="AW16" i="2"/>
  <c r="AB10" i="3"/>
  <c r="BD23" i="3"/>
  <c r="AP14" i="2"/>
  <c r="AP22" i="2"/>
  <c r="F33" i="3"/>
  <c r="G12" i="3"/>
  <c r="G20" i="3"/>
  <c r="G14" i="3"/>
  <c r="G10" i="3"/>
  <c r="G19" i="3"/>
  <c r="G15" i="3"/>
  <c r="AP22" i="3"/>
  <c r="N22" i="3"/>
  <c r="BK24" i="3"/>
  <c r="BJ33" i="3"/>
  <c r="H76" i="5" s="1"/>
  <c r="R76" i="5" s="1"/>
  <c r="R69" i="5" s="1"/>
  <c r="BK20" i="3"/>
  <c r="BK10" i="3"/>
  <c r="BK16" i="3"/>
  <c r="BK22" i="3"/>
  <c r="BK12" i="3"/>
  <c r="BD18" i="3"/>
  <c r="AA33" i="3"/>
  <c r="H41" i="5" s="1"/>
  <c r="AB23" i="3"/>
  <c r="AB15" i="3"/>
  <c r="AW14" i="3"/>
  <c r="G24" i="3"/>
  <c r="AW11" i="2"/>
  <c r="AI12" i="3"/>
  <c r="AP17" i="2"/>
  <c r="AI25" i="3"/>
  <c r="AW17" i="3"/>
  <c r="U19" i="3"/>
  <c r="AI17" i="3"/>
  <c r="U13" i="3"/>
  <c r="U21" i="3"/>
  <c r="BK23" i="3"/>
  <c r="G21" i="3"/>
  <c r="BK15" i="3"/>
  <c r="BK19" i="3"/>
  <c r="AI30" i="2"/>
  <c r="BD21" i="3"/>
  <c r="AP25" i="2"/>
  <c r="AW22" i="3"/>
  <c r="AP11" i="3"/>
  <c r="AP30" i="3" s="1"/>
  <c r="G41" i="5"/>
  <c r="AI21" i="3"/>
  <c r="N14" i="3"/>
  <c r="AW15" i="3"/>
  <c r="G30" i="2"/>
  <c r="N23" i="3"/>
  <c r="BK18" i="3"/>
  <c r="AW18" i="2"/>
  <c r="AP21" i="2"/>
  <c r="U18" i="3"/>
  <c r="G22" i="3"/>
  <c r="AW10" i="2"/>
  <c r="AP30" i="2" l="1"/>
  <c r="G55" i="5"/>
  <c r="Q55" i="5" s="1"/>
  <c r="Q48" i="5" s="1"/>
  <c r="Q41" i="5" s="1"/>
  <c r="Q34" i="5" s="1"/>
  <c r="Q27" i="5" s="1"/>
  <c r="AI30" i="3"/>
  <c r="BK30" i="3"/>
  <c r="G30" i="3"/>
  <c r="H34" i="5"/>
  <c r="AB30" i="3"/>
  <c r="H55" i="5"/>
  <c r="H48" i="5"/>
  <c r="AW30" i="2"/>
  <c r="R62" i="5"/>
  <c r="U30" i="3"/>
  <c r="R55" i="5" l="1"/>
  <c r="R48" i="5" s="1"/>
  <c r="R41" i="5" s="1"/>
  <c r="R34" i="5" s="1"/>
  <c r="R27" i="5" s="1"/>
</calcChain>
</file>

<file path=xl/sharedStrings.xml><?xml version="1.0" encoding="utf-8"?>
<sst xmlns="http://schemas.openxmlformats.org/spreadsheetml/2006/main" count="542" uniqueCount="114">
  <si>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</si>
  <si>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</si>
  <si>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</si>
  <si>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</si>
  <si>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</si>
  <si>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</si>
  <si>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</si>
  <si>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</si>
  <si>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</si>
  <si>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</si>
  <si>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</si>
  <si>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</si>
  <si>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</si>
  <si>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</si>
  <si>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</si>
  <si>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</si>
  <si>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</si>
  <si>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</si>
  <si>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</si>
  <si>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</si>
  <si>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</si>
  <si>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</si>
  <si>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</si>
  <si>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</si>
  <si>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</si>
  <si>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</si>
  <si>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</si>
  <si>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</si>
  <si>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</si>
  <si>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</si>
  <si>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</si>
  <si>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</si>
  <si>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</si>
  <si>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</si>
  <si>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</si>
  <si>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</si>
  <si>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</si>
  <si>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</si>
  <si>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</si>
  <si>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</si>
  <si>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</si>
  <si>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</si>
  <si>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</si>
  <si>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</si>
  <si>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</si>
  <si>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</si>
  <si>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</si>
  <si>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</si>
  <si>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</si>
  <si>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</si>
  <si>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</si>
  <si>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</si>
  <si>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</si>
  <si>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</si>
  <si>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</si>
  <si>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</si>
  <si>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</si>
  <si>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</si>
  <si>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</si>
  <si>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</si>
  <si>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</si>
  <si>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</si>
  <si>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</si>
  <si>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publishedweek172020.xlsx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</si>
  <si>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</si>
  <si>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</si>
  <si>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publishedweek172020.xlsx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</si>
  <si>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</si>
  <si>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</si>
  <si>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</si>
  <si>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9 May 2020 </t>
  </si>
  <si>
    <t>Total</t>
  </si>
  <si>
    <t>Awaiting verification</t>
  </si>
  <si>
    <t>0-19</t>
  </si>
  <si>
    <t>20-39</t>
  </si>
  <si>
    <t>40-59</t>
  </si>
  <si>
    <t>60-79</t>
  </si>
  <si>
    <t>80+</t>
  </si>
  <si>
    <r>
      <rPr>
        <b/>
        <sz val="10"/>
        <color rgb="FF4472C4"/>
        <rFont val="Calibri"/>
        <family val="2"/>
        <charset val="1"/>
      </rPr>
      <t>Cumulative</t>
    </r>
    <r>
      <rPr>
        <b/>
        <sz val="10"/>
        <rFont val="Calibri"/>
        <family val="2"/>
        <charset val="1"/>
      </rPr>
      <t xml:space="preserve"> deaths up to 5pm 9 May 2020 </t>
    </r>
  </si>
  <si>
    <t>National Health Service (NHS)</t>
  </si>
  <si>
    <t>COVID-19-total-announced-deaths-11-May-2020.xlsx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</si>
  <si>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</si>
  <si>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</si>
  <si>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</si>
  <si>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</si>
  <si>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</si>
  <si>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</si>
  <si>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</si>
  <si>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</si>
  <si>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</si>
  <si>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</si>
  <si>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</si>
  <si>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</si>
  <si>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</si>
  <si>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</si>
  <si>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</si>
  <si>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</si>
  <si>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</si>
  <si>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</si>
  <si>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</si>
  <si>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</si>
  <si>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</si>
  <si>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</si>
  <si>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</si>
  <si>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</si>
  <si>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</si>
  <si>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</si>
  <si>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publishedweek172020.xlsx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</si>
  <si>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</si>
  <si>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</si>
  <si>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</si>
  <si>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data_11may.xlsx</t>
  </si>
  <si>
    <t>For 05/05/2020,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</si>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</sst>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dd/mm/yy;@"/>
    <numFmt numFmtId="167" formatCode="_-* #,##0.00_-;\-* #,##0.00_-;_-* \-??_-;_-@_-"/>
    <numFmt numFmtId="168" formatCode="_-* #,##0_-;\-* #,##0_-;_-* \-??_-;_-@_-"/>
    <numFmt numFmtId="169" formatCode="#"/>
  </numFmts>
  <fonts count="41"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u/>
      <sz val="10"/>
      <color rgb="FF0563C1"/>
      <name val="Calibri"/>
      <family val="2"/>
      <charset val="1"/>
    </font>
    <font>
      <sz val="10"/>
      <name val="Arial"/>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C0C0C0"/>
      </patternFill>
    </fill>
    <fill>
      <patternFill patternType="solid">
        <fgColor theme="0"/>
        <bgColor rgb="FFFFFFCC"/>
      </patternFill>
    </fill>
    <fill>
      <patternFill patternType="solid">
        <fgColor theme="0"/>
        <bgColor indexed="64"/>
      </patternFill>
    </fill>
  </fills>
  <borders count="50">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7" fontId="40" fillId="0" borderId="0" applyBorder="0" applyProtection="0"/>
    <xf numFmtId="0" fontId="4" fillId="0" borderId="0" applyBorder="0" applyProtection="0"/>
  </cellStyleXfs>
  <cellXfs count="251">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0" fontId="23" fillId="2" borderId="6" xfId="0" applyFont="1" applyFill="1" applyBorder="1" applyAlignment="1">
      <alignment horizontal="right"/>
    </xf>
    <xf numFmtId="0" fontId="22" fillId="2" borderId="7" xfId="0" applyFont="1" applyFill="1" applyBorder="1" applyAlignment="1">
      <alignment horizontal="center"/>
    </xf>
    <xf numFmtId="0" fontId="24" fillId="2" borderId="7" xfId="0" applyFont="1" applyFill="1" applyBorder="1" applyAlignment="1">
      <alignment horizontal="center"/>
    </xf>
    <xf numFmtId="0" fontId="22" fillId="2" borderId="8" xfId="0" applyFont="1" applyFill="1" applyBorder="1" applyAlignment="1">
      <alignment horizontal="center"/>
    </xf>
    <xf numFmtId="0" fontId="22" fillId="2" borderId="9" xfId="0" applyFont="1" applyFill="1" applyBorder="1" applyAlignment="1">
      <alignment horizontal="center"/>
    </xf>
    <xf numFmtId="0" fontId="24" fillId="2" borderId="10" xfId="0" applyFont="1" applyFill="1" applyBorder="1" applyAlignment="1">
      <alignment horizontal="center"/>
    </xf>
    <xf numFmtId="49" fontId="23" fillId="2" borderId="3" xfId="0" applyNumberFormat="1" applyFont="1" applyFill="1" applyBorder="1" applyAlignment="1">
      <alignment horizontal="right"/>
    </xf>
    <xf numFmtId="165" fontId="24" fillId="2" borderId="0" xfId="0" applyNumberFormat="1" applyFont="1" applyFill="1" applyBorder="1"/>
    <xf numFmtId="0" fontId="13" fillId="2" borderId="0" xfId="0" applyFont="1" applyFill="1" applyBorder="1"/>
    <xf numFmtId="165" fontId="24" fillId="2" borderId="11" xfId="0" applyNumberFormat="1" applyFont="1" applyFill="1" applyBorder="1"/>
    <xf numFmtId="0" fontId="0" fillId="2" borderId="12"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6"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7" fillId="2" borderId="3" xfId="0" applyFont="1" applyFill="1" applyBorder="1" applyAlignment="1">
      <alignment horizontal="right"/>
    </xf>
    <xf numFmtId="0" fontId="13" fillId="2" borderId="12" xfId="0" applyFont="1" applyFill="1" applyBorder="1"/>
    <xf numFmtId="1" fontId="28" fillId="2" borderId="0" xfId="0" applyNumberFormat="1" applyFont="1" applyFill="1" applyBorder="1"/>
    <xf numFmtId="0" fontId="29" fillId="2" borderId="14" xfId="0" applyFont="1" applyFill="1" applyBorder="1"/>
    <xf numFmtId="1" fontId="30" fillId="2" borderId="0" xfId="0" applyNumberFormat="1" applyFont="1" applyFill="1" applyBorder="1"/>
    <xf numFmtId="0" fontId="29" fillId="2" borderId="0" xfId="0"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2" fillId="2" borderId="3" xfId="0" applyFont="1" applyFill="1" applyBorder="1" applyAlignment="1">
      <alignment horizontal="right"/>
    </xf>
    <xf numFmtId="0" fontId="26" fillId="2" borderId="13" xfId="0" applyFont="1" applyFill="1" applyBorder="1"/>
    <xf numFmtId="0" fontId="23" fillId="2" borderId="15" xfId="0" applyFont="1" applyFill="1" applyBorder="1" applyAlignment="1">
      <alignment horizontal="right"/>
    </xf>
    <xf numFmtId="0" fontId="22" fillId="2" borderId="7" xfId="0" applyFont="1" applyFill="1" applyBorder="1"/>
    <xf numFmtId="0" fontId="26" fillId="2" borderId="9" xfId="0" applyFont="1" applyFill="1" applyBorder="1"/>
    <xf numFmtId="0" fontId="26" fillId="2" borderId="7" xfId="0" applyFont="1" applyFill="1" applyBorder="1"/>
    <xf numFmtId="1" fontId="26" fillId="2" borderId="7" xfId="0" applyNumberFormat="1" applyFont="1" applyFill="1" applyBorder="1"/>
    <xf numFmtId="0" fontId="26" fillId="2" borderId="10" xfId="0" applyFont="1" applyFill="1" applyBorder="1"/>
    <xf numFmtId="0" fontId="23" fillId="2" borderId="16" xfId="0" applyFont="1" applyFill="1" applyBorder="1"/>
    <xf numFmtId="1" fontId="23" fillId="2" borderId="16" xfId="0" applyNumberFormat="1" applyFont="1" applyFill="1" applyBorder="1"/>
    <xf numFmtId="0" fontId="31" fillId="2" borderId="17" xfId="0" applyFont="1" applyFill="1" applyBorder="1"/>
    <xf numFmtId="0" fontId="31" fillId="2" borderId="16" xfId="0" applyFont="1" applyFill="1" applyBorder="1"/>
    <xf numFmtId="1" fontId="31" fillId="2" borderId="16" xfId="0" applyNumberFormat="1" applyFont="1" applyFill="1" applyBorder="1"/>
    <xf numFmtId="0" fontId="31" fillId="2" borderId="18"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19" xfId="0" applyFont="1" applyFill="1" applyBorder="1"/>
    <xf numFmtId="0" fontId="23" fillId="2" borderId="2"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0" xfId="0" applyFont="1" applyFill="1" applyBorder="1" applyAlignment="1">
      <alignment horizontal="right"/>
    </xf>
    <xf numFmtId="164" fontId="21" fillId="2" borderId="6" xfId="0" applyNumberFormat="1" applyFont="1" applyFill="1" applyBorder="1" applyAlignment="1">
      <alignment horizontal="right" vertical="center"/>
    </xf>
    <xf numFmtId="164" fontId="21" fillId="2" borderId="6" xfId="0" applyNumberFormat="1" applyFont="1" applyFill="1" applyBorder="1" applyAlignment="1">
      <alignment horizontal="center"/>
    </xf>
    <xf numFmtId="164" fontId="22" fillId="3" borderId="15" xfId="0" applyNumberFormat="1" applyFont="1" applyFill="1" applyBorder="1" applyAlignment="1">
      <alignment horizontal="center"/>
    </xf>
    <xf numFmtId="164" fontId="22" fillId="2" borderId="15"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2" borderId="3" xfId="0" applyNumberFormat="1" applyFont="1" applyFill="1" applyBorder="1"/>
    <xf numFmtId="0" fontId="22" fillId="2" borderId="15" xfId="0" applyFont="1" applyFill="1" applyBorder="1" applyAlignment="1">
      <alignment horizontal="right"/>
    </xf>
    <xf numFmtId="0" fontId="13" fillId="2" borderId="23" xfId="0" applyFont="1" applyFill="1" applyBorder="1"/>
    <xf numFmtId="0" fontId="13" fillId="3" borderId="15" xfId="0" applyFont="1" applyFill="1" applyBorder="1"/>
    <xf numFmtId="0" fontId="13" fillId="2" borderId="15" xfId="0" applyFont="1" applyFill="1" applyBorder="1"/>
    <xf numFmtId="49" fontId="21" fillId="2" borderId="6" xfId="0" applyNumberFormat="1" applyFont="1" applyFill="1" applyBorder="1" applyAlignment="1">
      <alignment horizontal="right"/>
    </xf>
    <xf numFmtId="0" fontId="34" fillId="2" borderId="23" xfId="0" applyFont="1" applyFill="1" applyBorder="1" applyAlignment="1">
      <alignment horizontal="right"/>
    </xf>
    <xf numFmtId="0" fontId="21" fillId="2" borderId="23" xfId="0" applyFont="1" applyFill="1" applyBorder="1"/>
    <xf numFmtId="0" fontId="21" fillId="3" borderId="6" xfId="0" applyFont="1" applyFill="1" applyBorder="1"/>
    <xf numFmtId="0" fontId="21" fillId="2" borderId="6" xfId="0" applyFont="1" applyFill="1" applyBorder="1"/>
    <xf numFmtId="49" fontId="21" fillId="2" borderId="0" xfId="0" applyNumberFormat="1" applyFont="1" applyFill="1" applyBorder="1" applyAlignment="1">
      <alignment horizontal="right"/>
    </xf>
    <xf numFmtId="0" fontId="35" fillId="2" borderId="25" xfId="0" applyFont="1" applyFill="1" applyBorder="1" applyAlignment="1"/>
    <xf numFmtId="0" fontId="13" fillId="2" borderId="19" xfId="0" applyFont="1" applyFill="1" applyBorder="1"/>
    <xf numFmtId="0" fontId="13" fillId="2" borderId="26" xfId="0" applyFont="1" applyFill="1" applyBorder="1"/>
    <xf numFmtId="0" fontId="13" fillId="2" borderId="27" xfId="0" applyFont="1" applyFill="1" applyBorder="1"/>
    <xf numFmtId="0" fontId="21" fillId="2" borderId="3" xfId="0" applyFont="1" applyFill="1" applyBorder="1" applyAlignment="1">
      <alignment horizontal="right"/>
    </xf>
    <xf numFmtId="0" fontId="21" fillId="2" borderId="6" xfId="0" applyFont="1" applyFill="1" applyBorder="1" applyAlignment="1">
      <alignment horizontal="right"/>
    </xf>
    <xf numFmtId="0" fontId="21" fillId="2" borderId="28"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5" xfId="0" applyFont="1" applyFill="1" applyBorder="1"/>
    <xf numFmtId="0" fontId="13" fillId="2" borderId="14"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0" xfId="0" applyNumberFormat="1" applyFont="1" applyFill="1" applyBorder="1" applyAlignment="1">
      <alignment horizontal="center"/>
    </xf>
    <xf numFmtId="49" fontId="13" fillId="2" borderId="23" xfId="0" applyNumberFormat="1" applyFont="1" applyFill="1" applyBorder="1" applyAlignment="1">
      <alignment horizontal="center"/>
    </xf>
    <xf numFmtId="0" fontId="13" fillId="2" borderId="23" xfId="0" applyFont="1" applyFill="1" applyBorder="1" applyAlignment="1">
      <alignment horizontal="center"/>
    </xf>
    <xf numFmtId="49" fontId="13" fillId="2" borderId="36" xfId="0" applyNumberFormat="1" applyFont="1" applyFill="1" applyBorder="1" applyAlignment="1">
      <alignment horizontal="center"/>
    </xf>
    <xf numFmtId="166" fontId="13" fillId="2" borderId="0" xfId="0" applyNumberFormat="1" applyFont="1" applyFill="1" applyBorder="1" applyAlignment="1">
      <alignment horizontal="center"/>
    </xf>
    <xf numFmtId="49" fontId="13" fillId="2" borderId="43" xfId="0" applyNumberFormat="1" applyFont="1" applyFill="1" applyBorder="1" applyAlignment="1">
      <alignment horizontal="center"/>
    </xf>
    <xf numFmtId="0" fontId="13" fillId="2" borderId="44" xfId="0" applyFont="1" applyFill="1" applyBorder="1" applyAlignment="1">
      <alignment horizontal="right" vertical="center"/>
    </xf>
    <xf numFmtId="0" fontId="13" fillId="2" borderId="11"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5"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4" xfId="0" applyFont="1" applyFill="1" applyBorder="1" applyAlignment="1">
      <alignment horizontal="center"/>
    </xf>
    <xf numFmtId="0" fontId="21" fillId="2" borderId="44"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21" fillId="2" borderId="43" xfId="0" applyFont="1" applyFill="1" applyBorder="1" applyAlignment="1">
      <alignment horizontal="center" vertical="center" wrapText="1"/>
    </xf>
    <xf numFmtId="49" fontId="13" fillId="2" borderId="0" xfId="0" applyNumberFormat="1" applyFont="1" applyFill="1" applyBorder="1" applyAlignment="1">
      <alignment horizontal="center"/>
    </xf>
    <xf numFmtId="166" fontId="13" fillId="2" borderId="44" xfId="0" applyNumberFormat="1" applyFont="1" applyFill="1" applyBorder="1" applyAlignment="1">
      <alignment horizontal="center"/>
    </xf>
    <xf numFmtId="0" fontId="0" fillId="2" borderId="44" xfId="0" applyFill="1" applyBorder="1"/>
    <xf numFmtId="168" fontId="0" fillId="2" borderId="0" xfId="1" applyNumberFormat="1" applyFont="1" applyFill="1" applyBorder="1" applyAlignment="1" applyProtection="1"/>
    <xf numFmtId="168" fontId="0" fillId="2" borderId="11" xfId="1" applyNumberFormat="1" applyFont="1" applyFill="1" applyBorder="1" applyAlignment="1" applyProtection="1"/>
    <xf numFmtId="49" fontId="13" fillId="2" borderId="11" xfId="0" applyNumberFormat="1" applyFont="1" applyFill="1" applyBorder="1" applyAlignment="1">
      <alignment horizontal="center"/>
    </xf>
    <xf numFmtId="0" fontId="13" fillId="2" borderId="0" xfId="0" applyFont="1" applyFill="1" applyBorder="1" applyAlignment="1">
      <alignment horizontal="center"/>
    </xf>
    <xf numFmtId="0" fontId="22" fillId="2" borderId="11" xfId="0" applyFont="1" applyFill="1" applyBorder="1"/>
    <xf numFmtId="0" fontId="13" fillId="2" borderId="11" xfId="0" applyFont="1" applyFill="1" applyBorder="1" applyAlignment="1">
      <alignment horizontal="center"/>
    </xf>
    <xf numFmtId="0" fontId="21" fillId="2" borderId="11" xfId="0" applyFont="1" applyFill="1" applyBorder="1" applyAlignment="1">
      <alignment horizontal="center" vertical="center" wrapText="1"/>
    </xf>
    <xf numFmtId="166" fontId="13" fillId="2" borderId="45" xfId="0" applyNumberFormat="1" applyFont="1" applyFill="1" applyBorder="1" applyAlignment="1">
      <alignment horizontal="center"/>
    </xf>
    <xf numFmtId="1" fontId="13" fillId="2" borderId="44" xfId="0" applyNumberFormat="1" applyFont="1" applyFill="1" applyBorder="1"/>
    <xf numFmtId="1" fontId="13" fillId="2" borderId="43" xfId="0" applyNumberFormat="1" applyFont="1" applyFill="1" applyBorder="1"/>
    <xf numFmtId="0" fontId="13" fillId="2" borderId="44" xfId="0" applyFont="1" applyFill="1" applyBorder="1"/>
    <xf numFmtId="0" fontId="13" fillId="2" borderId="11" xfId="0" applyFont="1" applyFill="1" applyBorder="1" applyAlignment="1">
      <alignment horizontal="right"/>
    </xf>
    <xf numFmtId="0" fontId="22" fillId="2" borderId="0" xfId="0" applyFont="1" applyFill="1" applyAlignment="1">
      <alignment horizontal="center" vertical="center"/>
    </xf>
    <xf numFmtId="1" fontId="13" fillId="2" borderId="45" xfId="0" applyNumberFormat="1" applyFont="1" applyFill="1" applyBorder="1"/>
    <xf numFmtId="1" fontId="13" fillId="2" borderId="11" xfId="0" applyNumberFormat="1" applyFont="1" applyFill="1" applyBorder="1"/>
    <xf numFmtId="0" fontId="13" fillId="2" borderId="0" xfId="0" applyFont="1" applyFill="1" applyAlignment="1">
      <alignment horizontal="right"/>
    </xf>
    <xf numFmtId="0" fontId="22" fillId="2" borderId="0" xfId="0" applyFont="1" applyFill="1"/>
    <xf numFmtId="0" fontId="13" fillId="2" borderId="44" xfId="0" applyFont="1" applyFill="1" applyBorder="1" applyAlignment="1">
      <alignment horizontal="right"/>
    </xf>
    <xf numFmtId="0" fontId="13" fillId="2" borderId="43" xfId="0" applyFont="1" applyFill="1" applyBorder="1" applyAlignment="1">
      <alignment horizontal="right"/>
    </xf>
    <xf numFmtId="0" fontId="13" fillId="2" borderId="45" xfId="0" applyFont="1" applyFill="1" applyBorder="1" applyAlignment="1">
      <alignment horizontal="right"/>
    </xf>
    <xf numFmtId="1" fontId="13" fillId="2" borderId="44" xfId="0" applyNumberFormat="1" applyFont="1" applyFill="1" applyBorder="1" applyAlignment="1">
      <alignment horizontal="right"/>
    </xf>
    <xf numFmtId="0" fontId="13" fillId="2" borderId="43" xfId="0" applyFont="1" applyFill="1" applyBorder="1"/>
    <xf numFmtId="0" fontId="22" fillId="2" borderId="44" xfId="0" applyFont="1" applyFill="1" applyBorder="1"/>
    <xf numFmtId="166" fontId="13" fillId="2" borderId="46" xfId="0" applyNumberFormat="1" applyFont="1" applyFill="1" applyBorder="1" applyAlignment="1">
      <alignment horizontal="center"/>
    </xf>
    <xf numFmtId="49" fontId="13" fillId="2" borderId="47" xfId="0" applyNumberFormat="1" applyFont="1" applyFill="1" applyBorder="1" applyAlignment="1">
      <alignment horizontal="center"/>
    </xf>
    <xf numFmtId="49" fontId="13" fillId="2" borderId="46"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xf numFmtId="0" fontId="13" fillId="2" borderId="48" xfId="0" applyFont="1" applyFill="1" applyBorder="1" applyAlignment="1">
      <alignment horizontal="right"/>
    </xf>
    <xf numFmtId="0" fontId="22" fillId="2" borderId="49" xfId="0" applyFont="1" applyFill="1" applyBorder="1"/>
    <xf numFmtId="0" fontId="22" fillId="2" borderId="16" xfId="0" applyFont="1" applyFill="1" applyBorder="1"/>
    <xf numFmtId="0" fontId="13" fillId="2" borderId="47" xfId="0" applyFont="1" applyFill="1" applyBorder="1"/>
    <xf numFmtId="49" fontId="13" fillId="2" borderId="49" xfId="0" applyNumberFormat="1" applyFont="1" applyFill="1" applyBorder="1" applyAlignment="1">
      <alignment horizontal="center"/>
    </xf>
    <xf numFmtId="0" fontId="13" fillId="2" borderId="48" xfId="0" applyFont="1" applyFill="1" applyBorder="1" applyAlignment="1">
      <alignment horizontal="right" vertical="center"/>
    </xf>
    <xf numFmtId="0" fontId="13" fillId="2" borderId="49" xfId="0" applyFont="1" applyFill="1" applyBorder="1" applyAlignment="1">
      <alignment horizontal="right" vertical="center"/>
    </xf>
    <xf numFmtId="0" fontId="13" fillId="2" borderId="18" xfId="0" applyFont="1" applyFill="1" applyBorder="1" applyAlignment="1">
      <alignment horizontal="right" vertical="center"/>
    </xf>
    <xf numFmtId="166" fontId="13" fillId="2" borderId="0" xfId="0" applyNumberFormat="1" applyFont="1" applyFill="1" applyAlignment="1">
      <alignment horizontal="center"/>
    </xf>
    <xf numFmtId="49" fontId="13" fillId="2" borderId="0" xfId="0" applyNumberFormat="1" applyFont="1" applyFill="1" applyAlignment="1">
      <alignment horizontal="center"/>
    </xf>
    <xf numFmtId="169" fontId="13" fillId="2" borderId="0" xfId="0" applyNumberFormat="1" applyFont="1" applyFill="1"/>
    <xf numFmtId="166" fontId="21" fillId="2" borderId="0" xfId="0" applyNumberFormat="1" applyFont="1" applyFill="1" applyAlignment="1">
      <alignment horizontal="left"/>
    </xf>
    <xf numFmtId="0" fontId="39" fillId="2" borderId="0" xfId="2" applyFont="1" applyFill="1" applyBorder="1" applyProtection="1"/>
    <xf numFmtId="0" fontId="0" fillId="2" borderId="0" xfId="0" applyFont="1" applyFill="1"/>
    <xf numFmtId="0" fontId="4" fillId="2" borderId="0" xfId="2" applyFont="1" applyFill="1" applyBorder="1" applyProtection="1"/>
    <xf numFmtId="14" fontId="21" fillId="2" borderId="3" xfId="0" applyNumberFormat="1" applyFont="1" applyFill="1" applyBorder="1" applyAlignment="1">
      <alignment horizontal="right" vertical="center" wrapText="1"/>
    </xf>
    <xf numFmtId="14" fontId="21" fillId="2" borderId="22" xfId="0" applyNumberFormat="1" applyFont="1" applyFill="1" applyBorder="1" applyAlignment="1">
      <alignment horizontal="center"/>
    </xf>
    <xf numFmtId="14" fontId="21" fillId="3" borderId="5" xfId="0" applyNumberFormat="1" applyFont="1" applyFill="1" applyBorder="1" applyAlignment="1">
      <alignment horizontal="center" wrapText="1"/>
    </xf>
    <xf numFmtId="14" fontId="22" fillId="3" borderId="5" xfId="0" applyNumberFormat="1" applyFont="1" applyFill="1" applyBorder="1" applyAlignment="1">
      <alignment horizontal="center"/>
    </xf>
    <xf numFmtId="14" fontId="22" fillId="2" borderId="5" xfId="0" applyNumberFormat="1" applyFont="1" applyFill="1" applyBorder="1" applyAlignment="1">
      <alignment horizontal="center"/>
    </xf>
    <xf numFmtId="14" fontId="13" fillId="2" borderId="0" xfId="0" applyNumberFormat="1" applyFont="1" applyFill="1"/>
    <xf numFmtId="14" fontId="0" fillId="0" borderId="0" xfId="0" applyNumberFormat="1"/>
    <xf numFmtId="14" fontId="21" fillId="3" borderId="15" xfId="0" applyNumberFormat="1" applyFont="1" applyFill="1" applyBorder="1" applyAlignment="1">
      <alignment horizontal="center" wrapText="1"/>
    </xf>
    <xf numFmtId="14" fontId="22" fillId="2" borderId="15" xfId="0" applyNumberFormat="1" applyFont="1" applyFill="1" applyBorder="1" applyAlignment="1">
      <alignment horizontal="center"/>
    </xf>
    <xf numFmtId="0" fontId="13" fillId="4" borderId="0" xfId="0" applyFont="1" applyFill="1"/>
    <xf numFmtId="0" fontId="15" fillId="4" borderId="0" xfId="0" applyFont="1" applyFill="1"/>
    <xf numFmtId="0" fontId="1" fillId="4" borderId="0" xfId="0" applyFont="1" applyFill="1"/>
    <xf numFmtId="14" fontId="22" fillId="5" borderId="5" xfId="0" applyNumberFormat="1" applyFont="1" applyFill="1" applyBorder="1" applyAlignment="1">
      <alignment horizontal="center"/>
    </xf>
    <xf numFmtId="164" fontId="22" fillId="5" borderId="15" xfId="0" applyNumberFormat="1" applyFont="1" applyFill="1" applyBorder="1" applyAlignment="1">
      <alignment horizontal="center"/>
    </xf>
    <xf numFmtId="3" fontId="13" fillId="5" borderId="3" xfId="0" applyNumberFormat="1" applyFont="1" applyFill="1" applyBorder="1"/>
    <xf numFmtId="0" fontId="13" fillId="5" borderId="3" xfId="0" applyFont="1" applyFill="1" applyBorder="1"/>
    <xf numFmtId="0" fontId="13" fillId="5" borderId="15" xfId="0" applyFont="1" applyFill="1" applyBorder="1"/>
    <xf numFmtId="0" fontId="21" fillId="5" borderId="6" xfId="0" applyFont="1" applyFill="1" applyBorder="1"/>
    <xf numFmtId="0" fontId="13" fillId="4" borderId="0" xfId="0" applyFont="1" applyFill="1" applyBorder="1"/>
    <xf numFmtId="0" fontId="13" fillId="5" borderId="0" xfId="0" applyFont="1" applyFill="1" applyBorder="1"/>
    <xf numFmtId="0" fontId="13" fillId="4" borderId="19" xfId="0" applyFont="1" applyFill="1" applyBorder="1"/>
    <xf numFmtId="0" fontId="13" fillId="5" borderId="19" xfId="0" applyFont="1" applyFill="1" applyBorder="1"/>
    <xf numFmtId="0" fontId="36" fillId="4" borderId="0" xfId="2" applyFont="1" applyFill="1" applyBorder="1" applyProtection="1"/>
    <xf numFmtId="0" fontId="20" fillId="4" borderId="0" xfId="0" applyFont="1" applyFill="1"/>
    <xf numFmtId="0" fontId="0" fillId="4" borderId="0" xfId="0" applyFill="1"/>
    <xf numFmtId="49" fontId="13" fillId="4" borderId="37" xfId="0" applyNumberFormat="1" applyFont="1" applyFill="1" applyBorder="1" applyAlignment="1">
      <alignment horizontal="center" vertical="center" wrapText="1"/>
    </xf>
    <xf numFmtId="49" fontId="21" fillId="4" borderId="38" xfId="0" applyNumberFormat="1" applyFont="1" applyFill="1" applyBorder="1" applyAlignment="1">
      <alignment horizontal="center" vertical="center" wrapText="1"/>
    </xf>
    <xf numFmtId="49" fontId="13" fillId="4" borderId="39" xfId="0" applyNumberFormat="1" applyFont="1" applyFill="1" applyBorder="1" applyAlignment="1">
      <alignment horizontal="center"/>
    </xf>
    <xf numFmtId="49" fontId="13" fillId="4" borderId="40" xfId="0" applyNumberFormat="1" applyFont="1" applyFill="1" applyBorder="1" applyAlignment="1">
      <alignment horizontal="center"/>
    </xf>
    <xf numFmtId="0" fontId="13" fillId="4" borderId="40" xfId="0" applyFont="1" applyFill="1" applyBorder="1" applyAlignment="1">
      <alignment horizontal="center"/>
    </xf>
    <xf numFmtId="0" fontId="21" fillId="4" borderId="40" xfId="0" applyFont="1" applyFill="1" applyBorder="1" applyAlignment="1">
      <alignment horizontal="center" vertical="center" wrapText="1"/>
    </xf>
    <xf numFmtId="0" fontId="13" fillId="4" borderId="40" xfId="0" applyFont="1" applyFill="1" applyBorder="1" applyAlignment="1">
      <alignment horizontal="right" vertical="center" wrapText="1"/>
    </xf>
    <xf numFmtId="0" fontId="13" fillId="4" borderId="41" xfId="0" applyFont="1" applyFill="1" applyBorder="1" applyAlignment="1">
      <alignment horizontal="right" vertical="center" wrapText="1"/>
    </xf>
    <xf numFmtId="0" fontId="21" fillId="4" borderId="42" xfId="0" applyFont="1" applyFill="1" applyBorder="1" applyAlignment="1">
      <alignment horizontal="center" vertical="center" wrapText="1"/>
    </xf>
    <xf numFmtId="0" fontId="13" fillId="4" borderId="42" xfId="0" applyFont="1" applyFill="1" applyBorder="1" applyAlignment="1">
      <alignment horizontal="right" vertical="center" wrapText="1"/>
    </xf>
    <xf numFmtId="0" fontId="13" fillId="4" borderId="0" xfId="0" applyFont="1" applyFill="1" applyAlignment="1">
      <alignment horizontal="center" vertical="center"/>
    </xf>
    <xf numFmtId="166" fontId="13" fillId="4" borderId="0" xfId="0" applyNumberFormat="1" applyFont="1" applyFill="1" applyBorder="1" applyAlignment="1">
      <alignment horizontal="center"/>
    </xf>
    <xf numFmtId="49" fontId="13" fillId="4" borderId="43" xfId="0" applyNumberFormat="1" applyFont="1" applyFill="1" applyBorder="1" applyAlignment="1">
      <alignment horizontal="center"/>
    </xf>
    <xf numFmtId="49" fontId="13" fillId="4" borderId="44" xfId="0" applyNumberFormat="1" applyFont="1" applyFill="1" applyBorder="1" applyAlignment="1">
      <alignment horizontal="center"/>
    </xf>
    <xf numFmtId="0" fontId="13" fillId="4" borderId="44" xfId="0" applyFont="1" applyFill="1" applyBorder="1" applyAlignment="1">
      <alignment horizontal="center"/>
    </xf>
    <xf numFmtId="0" fontId="21" fillId="4" borderId="44" xfId="0" applyFont="1" applyFill="1" applyBorder="1" applyAlignment="1">
      <alignment horizontal="center" vertical="center" wrapText="1"/>
    </xf>
    <xf numFmtId="0" fontId="13" fillId="4" borderId="44" xfId="0" applyFont="1" applyFill="1" applyBorder="1" applyAlignment="1">
      <alignment horizontal="right" vertical="center" wrapText="1"/>
    </xf>
    <xf numFmtId="0" fontId="22" fillId="4" borderId="0" xfId="0" applyFont="1" applyFill="1" applyBorder="1"/>
    <xf numFmtId="0" fontId="21" fillId="4" borderId="43" xfId="0" applyFont="1" applyFill="1" applyBorder="1" applyAlignment="1">
      <alignment horizontal="center" vertical="center" wrapText="1"/>
    </xf>
    <xf numFmtId="49" fontId="13" fillId="4" borderId="45" xfId="0" applyNumberFormat="1" applyFont="1" applyFill="1" applyBorder="1" applyAlignment="1">
      <alignment horizontal="center"/>
    </xf>
    <xf numFmtId="0" fontId="13" fillId="4" borderId="44" xfId="0" applyFont="1" applyFill="1" applyBorder="1" applyAlignment="1">
      <alignment horizontal="right" vertical="center"/>
    </xf>
    <xf numFmtId="0" fontId="13" fillId="4" borderId="11" xfId="0" applyFont="1" applyFill="1" applyBorder="1" applyAlignment="1">
      <alignment horizontal="right" vertical="center"/>
    </xf>
    <xf numFmtId="0" fontId="13" fillId="4" borderId="13" xfId="0" applyFont="1" applyFill="1" applyBorder="1" applyAlignment="1">
      <alignment horizontal="right" vertical="center"/>
    </xf>
    <xf numFmtId="0" fontId="5" fillId="2" borderId="0" xfId="0" applyFont="1" applyFill="1" applyBorder="1" applyAlignment="1">
      <alignment wrapText="1"/>
    </xf>
    <xf numFmtId="0" fontId="10" fillId="2" borderId="0" xfId="0" applyFont="1" applyFill="1" applyBorder="1" applyAlignment="1">
      <alignment wrapText="1"/>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64" fontId="23" fillId="2" borderId="4" xfId="0" applyNumberFormat="1" applyFont="1" applyFill="1" applyBorder="1" applyAlignment="1">
      <alignment horizontal="center" vertic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xf>
    <xf numFmtId="164" fontId="23" fillId="2" borderId="8" xfId="0" applyNumberFormat="1" applyFont="1" applyFill="1" applyBorder="1" applyAlignment="1">
      <alignment horizontal="center" vertical="center"/>
    </xf>
    <xf numFmtId="0" fontId="21" fillId="2" borderId="21" xfId="0" applyFont="1" applyFill="1" applyBorder="1" applyAlignment="1">
      <alignment horizontal="left" vertical="center"/>
    </xf>
    <xf numFmtId="164" fontId="23" fillId="2" borderId="24"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5" fillId="2" borderId="23"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21" fillId="2" borderId="31" xfId="0" applyFont="1" applyFill="1" applyBorder="1" applyAlignment="1">
      <alignment horizontal="center" vertical="center" wrapText="1"/>
    </xf>
    <xf numFmtId="49" fontId="21" fillId="2" borderId="36"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15" fillId="2" borderId="0" xfId="0" applyFont="1" applyFill="1" applyBorder="1" applyAlignment="1">
      <alignment wrapText="1"/>
    </xf>
    <xf numFmtId="0" fontId="21" fillId="2" borderId="29" xfId="0" applyFont="1" applyFill="1" applyBorder="1" applyAlignment="1">
      <alignment horizontal="center" vertical="center"/>
    </xf>
    <xf numFmtId="0" fontId="21" fillId="2" borderId="27" xfId="0" applyFont="1" applyFill="1" applyBorder="1" applyAlignment="1">
      <alignment horizontal="center" vertical="center"/>
    </xf>
    <xf numFmtId="0" fontId="35"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140" zoomScaleNormal="140" workbookViewId="0">
      <selection activeCell="T19" sqref="T19"/>
    </sheetView>
  </sheetViews>
  <sheetFormatPr baseColWidth="10" defaultColWidth="8.7265625" defaultRowHeight="15.5" x14ac:dyDescent="0.35"/>
  <cols>
    <col min="1" max="1" width="10.08984375" style="1" customWidth="1"/>
    <col min="2" max="2" width="10.81640625" style="1" customWidth="1"/>
    <col min="3" max="3" width="9.81640625" style="1" customWidth="1"/>
    <col min="4" max="4" width="14.1796875" style="1" customWidth="1"/>
    <col min="5" max="5" width="9.453125" style="1" customWidth="1"/>
    <col min="6" max="6" width="5.7265625" style="1" customWidth="1"/>
    <col min="7" max="8" width="10.81640625" style="1" customWidth="1"/>
    <col min="9" max="9" width="7.54296875" style="1" customWidth="1"/>
    <col min="10" max="1025" width="10.81640625" style="1" customWidth="1"/>
  </cols>
  <sheetData>
    <row r="1" spans="1:15" x14ac:dyDescent="0.35">
      <c r="A1" s="2" t="s">
        <v>0</v>
      </c>
    </row>
    <row r="3" spans="1:15" x14ac:dyDescent="0.35">
      <c r="A3" s="3" t="s">
        <v>1</v>
      </c>
    </row>
    <row r="4" spans="1:15" ht="30.65" customHeight="1" x14ac:dyDescent="0.35">
      <c r="A4" s="226" t="s">
        <v>2</v>
      </c>
      <c r="B4" s="226"/>
      <c r="C4" s="226"/>
      <c r="D4" s="226"/>
      <c r="E4" s="226"/>
      <c r="F4" s="226"/>
      <c r="G4" s="226"/>
      <c r="H4" s="226"/>
      <c r="I4" s="226"/>
      <c r="J4" s="226"/>
      <c r="K4" s="226"/>
      <c r="L4" s="226"/>
      <c r="M4" s="226"/>
      <c r="N4" s="226"/>
      <c r="O4" s="226"/>
    </row>
    <row r="5" spans="1:15" x14ac:dyDescent="0.35">
      <c r="A5" s="4" t="s">
        <v>3</v>
      </c>
    </row>
    <row r="6" spans="1:15" x14ac:dyDescent="0.35">
      <c r="A6" s="1" t="s">
        <v>4</v>
      </c>
      <c r="J6" s="3" t="s">
        <v>5</v>
      </c>
    </row>
    <row r="8" spans="1:15" x14ac:dyDescent="0.35">
      <c r="A8" s="3" t="s">
        <v>6</v>
      </c>
    </row>
    <row r="9" spans="1:15" ht="30" customHeight="1" x14ac:dyDescent="0.35">
      <c r="A9" s="226" t="s">
        <v>7</v>
      </c>
      <c r="B9" s="226"/>
      <c r="C9" s="226"/>
      <c r="D9" s="226"/>
      <c r="E9" s="226"/>
      <c r="F9" s="226"/>
      <c r="G9" s="226"/>
      <c r="H9" s="226"/>
      <c r="I9" s="226"/>
      <c r="J9" s="226"/>
      <c r="K9" s="226"/>
      <c r="L9" s="226"/>
      <c r="M9" s="226"/>
      <c r="N9" s="226"/>
      <c r="O9" s="226"/>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26" t="s">
        <v>9</v>
      </c>
      <c r="B14" s="226"/>
      <c r="C14" s="226"/>
      <c r="D14" s="226"/>
      <c r="E14" s="226"/>
      <c r="F14" s="226"/>
      <c r="G14" s="226"/>
      <c r="H14" s="226"/>
      <c r="I14" s="226"/>
      <c r="J14" s="226"/>
      <c r="K14" s="226"/>
      <c r="L14" s="226"/>
      <c r="M14" s="226"/>
      <c r="N14" s="226"/>
      <c r="O14" s="226"/>
    </row>
    <row r="15" spans="1:15" x14ac:dyDescent="0.35">
      <c r="A15" s="4" t="s">
        <v>3</v>
      </c>
    </row>
    <row r="16" spans="1:15" x14ac:dyDescent="0.35">
      <c r="A16" s="1" t="s">
        <v>10</v>
      </c>
      <c r="D16" s="3" t="s">
        <v>11</v>
      </c>
    </row>
    <row r="18" spans="1:15" x14ac:dyDescent="0.35">
      <c r="A18" s="3" t="s">
        <v>12</v>
      </c>
    </row>
    <row r="19" spans="1:15" ht="77.5" customHeight="1" x14ac:dyDescent="0.35">
      <c r="A19" s="227" t="s">
        <v>13</v>
      </c>
      <c r="B19" s="227"/>
      <c r="C19" s="227"/>
      <c r="D19" s="227"/>
      <c r="E19" s="227"/>
      <c r="F19" s="227"/>
      <c r="G19" s="227"/>
      <c r="H19" s="227"/>
      <c r="I19" s="227"/>
      <c r="J19" s="227"/>
      <c r="K19" s="227"/>
      <c r="L19" s="227"/>
      <c r="M19" s="227"/>
      <c r="N19" s="227"/>
      <c r="O19" s="227"/>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40" zoomScaleNormal="140" workbookViewId="0">
      <selection activeCell="Q41" sqref="Q41"/>
    </sheetView>
  </sheetViews>
  <sheetFormatPr baseColWidth="10" defaultColWidth="8.7265625" defaultRowHeight="12.5" x14ac:dyDescent="0.25"/>
  <cols>
    <col min="1" max="1" width="13.54296875" style="7" customWidth="1"/>
    <col min="2" max="1025" width="11.54296875" style="7"/>
  </cols>
  <sheetData>
    <row r="1" spans="1:1024" s="9" customFormat="1" ht="18.5" x14ac:dyDescent="0.45">
      <c r="A1" s="8" t="s">
        <v>19</v>
      </c>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HH2" s="12"/>
      <c r="AHI2" s="12"/>
      <c r="AHJ2" s="12"/>
      <c r="AHK2" s="12"/>
      <c r="AHL2" s="12"/>
      <c r="AHM2" s="12"/>
      <c r="AHN2" s="12"/>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HH3" s="13"/>
      <c r="AHI3" s="13"/>
      <c r="AHJ3" s="13"/>
      <c r="AHK3" s="13"/>
      <c r="AHL3" s="13"/>
      <c r="AHM3" s="13"/>
      <c r="AHN3" s="13"/>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HH4" s="13"/>
      <c r="AHI4" s="13"/>
      <c r="AHJ4" s="13"/>
      <c r="AHK4" s="13"/>
      <c r="AHL4" s="13"/>
      <c r="AHM4" s="13"/>
      <c r="AHN4" s="13"/>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HH5" s="7"/>
      <c r="AHI5" s="7"/>
      <c r="AHJ5" s="7"/>
      <c r="AHK5" s="7"/>
      <c r="AHL5" s="7"/>
      <c r="AHM5" s="7"/>
      <c r="AHN5" s="7"/>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HH6" s="7"/>
      <c r="AHI6" s="7"/>
      <c r="AHJ6" s="7"/>
      <c r="AHK6" s="7"/>
      <c r="AHL6" s="7"/>
      <c r="AHM6" s="7"/>
      <c r="AHN6" s="7"/>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28"/>
      <c r="C7" s="228"/>
      <c r="D7" s="228"/>
      <c r="E7" s="228"/>
      <c r="F7" s="228"/>
      <c r="G7" s="228"/>
      <c r="H7" s="229" t="s">
        <v>24</v>
      </c>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c r="AY7" s="229"/>
      <c r="AZ7" s="229"/>
      <c r="BA7" s="229"/>
      <c r="BB7" s="229"/>
      <c r="BC7" s="229"/>
      <c r="BD7" s="229"/>
      <c r="BE7" s="229"/>
      <c r="BF7" s="229"/>
      <c r="BG7" s="229"/>
      <c r="BH7" s="229"/>
      <c r="BI7" s="229"/>
      <c r="BJ7" s="229"/>
      <c r="BK7" s="229"/>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AHH7" s="7"/>
      <c r="AHI7" s="7"/>
      <c r="AHJ7" s="7"/>
      <c r="AHK7" s="7"/>
      <c r="AHL7" s="7"/>
      <c r="AHM7" s="7"/>
      <c r="AHN7" s="7"/>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30" t="s">
        <v>26</v>
      </c>
      <c r="C8" s="230"/>
      <c r="D8" s="230"/>
      <c r="E8" s="230"/>
      <c r="F8" s="230"/>
      <c r="G8" s="230"/>
      <c r="H8" s="231" t="s">
        <v>27</v>
      </c>
      <c r="I8" s="231"/>
      <c r="J8" s="231"/>
      <c r="K8" s="231"/>
      <c r="L8" s="231"/>
      <c r="M8" s="231"/>
      <c r="N8" s="231"/>
      <c r="O8" s="231" t="s">
        <v>28</v>
      </c>
      <c r="P8" s="231"/>
      <c r="Q8" s="231"/>
      <c r="R8" s="231"/>
      <c r="S8" s="231"/>
      <c r="T8" s="231"/>
      <c r="U8" s="231"/>
      <c r="V8" s="231">
        <v>44108</v>
      </c>
      <c r="W8" s="231"/>
      <c r="X8" s="231"/>
      <c r="Y8" s="231"/>
      <c r="Z8" s="231"/>
      <c r="AA8" s="231"/>
      <c r="AB8" s="231"/>
      <c r="AC8" s="231">
        <v>43894</v>
      </c>
      <c r="AD8" s="231"/>
      <c r="AE8" s="231"/>
      <c r="AF8" s="231"/>
      <c r="AG8" s="231"/>
      <c r="AH8" s="231"/>
      <c r="AI8" s="231"/>
      <c r="AJ8" s="231" t="s">
        <v>29</v>
      </c>
      <c r="AK8" s="231"/>
      <c r="AL8" s="231"/>
      <c r="AM8" s="231"/>
      <c r="AN8" s="231"/>
      <c r="AO8" s="231"/>
      <c r="AP8" s="231"/>
      <c r="AQ8" s="231" t="s">
        <v>30</v>
      </c>
      <c r="AR8" s="231"/>
      <c r="AS8" s="231"/>
      <c r="AT8" s="231"/>
      <c r="AU8" s="231"/>
      <c r="AV8" s="231"/>
      <c r="AW8" s="231"/>
      <c r="AX8" s="231" t="s">
        <v>31</v>
      </c>
      <c r="AY8" s="231"/>
      <c r="AZ8" s="231"/>
      <c r="BA8" s="231"/>
      <c r="BB8" s="231"/>
      <c r="BC8" s="231"/>
      <c r="BD8" s="231"/>
      <c r="BE8" s="231">
        <v>43985</v>
      </c>
      <c r="BF8" s="231"/>
      <c r="BG8" s="231"/>
      <c r="BH8" s="231"/>
      <c r="BI8" s="231"/>
      <c r="BJ8" s="231"/>
      <c r="BK8" s="231"/>
      <c r="AHH8" s="7"/>
      <c r="AHI8" s="7"/>
      <c r="AHJ8" s="7"/>
      <c r="AHK8" s="7"/>
      <c r="AHL8" s="7"/>
      <c r="AHM8" s="7"/>
      <c r="AHN8" s="7"/>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s="7"/>
      <c r="AIR8" s="7"/>
      <c r="AIS8" s="7"/>
      <c r="AIT8" s="7"/>
      <c r="AIU8" s="7"/>
      <c r="AIV8" s="7"/>
      <c r="AIW8" s="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AHH9" s="7"/>
      <c r="AHI9" s="7"/>
      <c r="AHJ9" s="7"/>
      <c r="AHK9" s="7"/>
      <c r="AHL9" s="7"/>
      <c r="AHM9" s="7"/>
      <c r="AHN9" s="7"/>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8.7896633558934706E-3</v>
      </c>
      <c r="L10" s="34">
        <v>0</v>
      </c>
      <c r="M10" s="35">
        <f t="shared" ref="M10:M28" si="6">H10+J10</f>
        <v>1</v>
      </c>
      <c r="N10" s="36">
        <f t="shared" ref="N10:N28" si="7">M10/M$30*100</f>
        <v>3.6589828027808269E-3</v>
      </c>
      <c r="O10" s="31">
        <v>0</v>
      </c>
      <c r="P10" s="32">
        <f t="shared" ref="P10:P28" si="8">O10/O$30*100</f>
        <v>0</v>
      </c>
      <c r="Q10" s="33">
        <v>1</v>
      </c>
      <c r="R10" s="32">
        <f t="shared" ref="R10:R28" si="9">Q10/Q$30*100</f>
        <v>1.2997140629061606E-2</v>
      </c>
      <c r="S10" s="34">
        <v>0</v>
      </c>
      <c r="T10" s="35">
        <f t="shared" ref="T10:T28" si="10">O10+Q10</f>
        <v>1</v>
      </c>
      <c r="U10" s="36">
        <f t="shared" ref="U10:U28" si="11">T10/T$30*100</f>
        <v>5.2375216047766196E-3</v>
      </c>
      <c r="V10" s="31">
        <v>0</v>
      </c>
      <c r="W10" s="32">
        <f t="shared" ref="W10:W28" si="12">V10/V$30*100</f>
        <v>0</v>
      </c>
      <c r="X10" s="33">
        <v>0</v>
      </c>
      <c r="Y10" s="32">
        <f t="shared" ref="Y10:Y28" si="13">X10/X$30*100</f>
        <v>0</v>
      </c>
      <c r="Z10" s="34">
        <v>0</v>
      </c>
      <c r="AA10" s="35">
        <f t="shared" ref="AA10:AA28" si="14">V10+X10</f>
        <v>0</v>
      </c>
      <c r="AB10" s="36">
        <f t="shared" ref="AB10:AB28" si="15">AA10/AA$30*100</f>
        <v>0</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1">
        <v>0</v>
      </c>
      <c r="BA10" s="32">
        <f t="shared" ref="BA10:BA28" si="29">AZ10/AZ$30*100</f>
        <v>0</v>
      </c>
      <c r="BB10" s="34">
        <v>0</v>
      </c>
      <c r="BC10" s="35">
        <f t="shared" ref="BC10:BC28" si="30">AX10+AZ10</f>
        <v>0</v>
      </c>
      <c r="BD10" s="36">
        <f t="shared" ref="BD10:BD28" si="31">BC10/BC$30*100</f>
        <v>0</v>
      </c>
      <c r="BE10" s="31">
        <v>0</v>
      </c>
      <c r="BF10" s="32"/>
      <c r="BG10" s="33">
        <v>0</v>
      </c>
      <c r="BH10" s="32"/>
      <c r="BI10" s="34">
        <v>0</v>
      </c>
      <c r="BJ10" s="35">
        <f t="shared" ref="BJ10:BJ28" si="32">BE10+BG10</f>
        <v>0</v>
      </c>
      <c r="BK10" s="36"/>
      <c r="AHH10" s="7"/>
      <c r="AHI10" s="7"/>
      <c r="AHJ10" s="7"/>
      <c r="AHK10" s="7"/>
      <c r="AHL10" s="7"/>
      <c r="AHM10" s="7"/>
      <c r="AHN10" s="7"/>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1">
        <v>0</v>
      </c>
      <c r="BA11" s="32">
        <f t="shared" si="29"/>
        <v>0</v>
      </c>
      <c r="BB11" s="34">
        <v>0</v>
      </c>
      <c r="BC11" s="35">
        <f t="shared" si="30"/>
        <v>0</v>
      </c>
      <c r="BD11" s="36">
        <f t="shared" si="31"/>
        <v>0</v>
      </c>
      <c r="BE11" s="31">
        <v>0</v>
      </c>
      <c r="BF11" s="32"/>
      <c r="BG11" s="37">
        <v>0</v>
      </c>
      <c r="BH11" s="32"/>
      <c r="BI11" s="34">
        <v>0</v>
      </c>
      <c r="BJ11" s="35">
        <f t="shared" si="32"/>
        <v>0</v>
      </c>
      <c r="BK11" s="36"/>
      <c r="AHH11" s="7"/>
      <c r="AHI11" s="7"/>
      <c r="AHJ11" s="7"/>
      <c r="AHK11" s="7"/>
      <c r="AHL11" s="7"/>
      <c r="AHM11" s="7"/>
      <c r="AHN11" s="7"/>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8.7896633558934706E-3</v>
      </c>
      <c r="L12" s="34">
        <v>0</v>
      </c>
      <c r="M12" s="35">
        <f t="shared" si="6"/>
        <v>1</v>
      </c>
      <c r="N12" s="36">
        <f t="shared" si="7"/>
        <v>3.6589828027808269E-3</v>
      </c>
      <c r="O12" s="31">
        <v>0</v>
      </c>
      <c r="P12" s="32">
        <f t="shared" si="8"/>
        <v>0</v>
      </c>
      <c r="Q12" s="33">
        <v>1</v>
      </c>
      <c r="R12" s="32">
        <f t="shared" si="9"/>
        <v>1.2997140629061606E-2</v>
      </c>
      <c r="S12" s="34">
        <v>0</v>
      </c>
      <c r="T12" s="35">
        <f t="shared" si="10"/>
        <v>1</v>
      </c>
      <c r="U12" s="36">
        <f t="shared" si="11"/>
        <v>5.2375216047766196E-3</v>
      </c>
      <c r="V12" s="31">
        <v>0</v>
      </c>
      <c r="W12" s="32">
        <f t="shared" si="12"/>
        <v>0</v>
      </c>
      <c r="X12" s="33">
        <v>0</v>
      </c>
      <c r="Y12" s="32">
        <f t="shared" si="13"/>
        <v>0</v>
      </c>
      <c r="Z12" s="34">
        <v>0</v>
      </c>
      <c r="AA12" s="35">
        <f t="shared" si="14"/>
        <v>0</v>
      </c>
      <c r="AB12" s="36">
        <f t="shared" si="15"/>
        <v>0</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1">
        <v>0</v>
      </c>
      <c r="BA12" s="32">
        <f t="shared" si="29"/>
        <v>0</v>
      </c>
      <c r="BB12" s="34">
        <v>0</v>
      </c>
      <c r="BC12" s="35">
        <f t="shared" si="30"/>
        <v>0</v>
      </c>
      <c r="BD12" s="36">
        <f t="shared" si="31"/>
        <v>0</v>
      </c>
      <c r="BE12" s="31">
        <v>0</v>
      </c>
      <c r="BF12" s="32"/>
      <c r="BG12" s="37">
        <v>0</v>
      </c>
      <c r="BH12" s="32"/>
      <c r="BI12" s="34">
        <v>0</v>
      </c>
      <c r="BJ12" s="35">
        <f t="shared" si="32"/>
        <v>0</v>
      </c>
      <c r="BK12" s="36"/>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40</v>
      </c>
      <c r="B13" s="9">
        <v>1680191</v>
      </c>
      <c r="C13" s="28">
        <f t="shared" si="0"/>
        <v>5.7510750121571776</v>
      </c>
      <c r="D13" s="9">
        <v>1590604</v>
      </c>
      <c r="E13" s="28">
        <f t="shared" si="1"/>
        <v>5.3196465430511362</v>
      </c>
      <c r="F13" s="29">
        <f t="shared" si="2"/>
        <v>3270795</v>
      </c>
      <c r="G13" s="30">
        <f t="shared" si="3"/>
        <v>5.5328600848547973</v>
      </c>
      <c r="H13" s="31">
        <v>4</v>
      </c>
      <c r="I13" s="32">
        <f t="shared" si="4"/>
        <v>2.5073653858208485E-2</v>
      </c>
      <c r="J13" s="33">
        <v>3</v>
      </c>
      <c r="K13" s="32">
        <f t="shared" si="5"/>
        <v>2.6368990067680408E-2</v>
      </c>
      <c r="L13" s="34">
        <v>0</v>
      </c>
      <c r="M13" s="35">
        <f t="shared" si="6"/>
        <v>7</v>
      </c>
      <c r="N13" s="36">
        <f t="shared" si="7"/>
        <v>2.5612879619465789E-2</v>
      </c>
      <c r="O13" s="31">
        <v>4</v>
      </c>
      <c r="P13" s="32">
        <f t="shared" si="8"/>
        <v>3.509079743837179E-2</v>
      </c>
      <c r="Q13" s="33">
        <v>3</v>
      </c>
      <c r="R13" s="32">
        <f t="shared" si="9"/>
        <v>3.8991421887184824E-2</v>
      </c>
      <c r="S13" s="34">
        <v>0</v>
      </c>
      <c r="T13" s="35">
        <f t="shared" si="10"/>
        <v>7</v>
      </c>
      <c r="U13" s="36">
        <f t="shared" si="11"/>
        <v>3.6662651233436337E-2</v>
      </c>
      <c r="V13" s="31">
        <v>3</v>
      </c>
      <c r="W13" s="32">
        <f t="shared" si="12"/>
        <v>4.730368968779565E-2</v>
      </c>
      <c r="X13" s="33">
        <v>3</v>
      </c>
      <c r="Y13" s="32">
        <f t="shared" si="13"/>
        <v>7.5131480090157785E-2</v>
      </c>
      <c r="Z13" s="34">
        <v>0</v>
      </c>
      <c r="AA13" s="35">
        <f t="shared" si="14"/>
        <v>6</v>
      </c>
      <c r="AB13" s="36">
        <f t="shared" si="15"/>
        <v>5.8055152394775031E-2</v>
      </c>
      <c r="AC13" s="31">
        <v>1</v>
      </c>
      <c r="AD13" s="32">
        <f t="shared" si="16"/>
        <v>3.9635354736424891E-2</v>
      </c>
      <c r="AE13" s="33">
        <v>2</v>
      </c>
      <c r="AF13" s="32">
        <f t="shared" si="17"/>
        <v>0.12507817385866166</v>
      </c>
      <c r="AG13" s="34">
        <v>0</v>
      </c>
      <c r="AH13" s="35">
        <f t="shared" si="18"/>
        <v>3</v>
      </c>
      <c r="AI13" s="36">
        <f t="shared" si="19"/>
        <v>7.2780203784570605E-2</v>
      </c>
      <c r="AJ13" s="31">
        <v>0</v>
      </c>
      <c r="AK13" s="32">
        <f t="shared" si="20"/>
        <v>0</v>
      </c>
      <c r="AL13" s="33">
        <v>0</v>
      </c>
      <c r="AM13" s="32">
        <f t="shared" si="21"/>
        <v>0</v>
      </c>
      <c r="AN13" s="34">
        <v>0</v>
      </c>
      <c r="AO13" s="35">
        <f t="shared" si="22"/>
        <v>0</v>
      </c>
      <c r="AP13" s="36">
        <f t="shared" si="23"/>
        <v>0</v>
      </c>
      <c r="AQ13" s="31">
        <v>0</v>
      </c>
      <c r="AR13" s="32">
        <f t="shared" si="24"/>
        <v>0</v>
      </c>
      <c r="AS13" s="33">
        <v>0</v>
      </c>
      <c r="AT13" s="32">
        <f t="shared" si="25"/>
        <v>0</v>
      </c>
      <c r="AU13" s="34">
        <v>0</v>
      </c>
      <c r="AV13" s="35">
        <f t="shared" si="26"/>
        <v>0</v>
      </c>
      <c r="AW13" s="36">
        <f t="shared" si="27"/>
        <v>0</v>
      </c>
      <c r="AX13" s="31">
        <v>0</v>
      </c>
      <c r="AY13" s="32">
        <f t="shared" si="28"/>
        <v>0</v>
      </c>
      <c r="AZ13" s="31">
        <v>0</v>
      </c>
      <c r="BA13" s="32">
        <f t="shared" si="29"/>
        <v>0</v>
      </c>
      <c r="BB13" s="34">
        <v>0</v>
      </c>
      <c r="BC13" s="35">
        <f t="shared" si="30"/>
        <v>0</v>
      </c>
      <c r="BD13" s="36">
        <f t="shared" si="31"/>
        <v>0</v>
      </c>
      <c r="BE13" s="31">
        <v>0</v>
      </c>
      <c r="BF13" s="32"/>
      <c r="BG13" s="37">
        <v>0</v>
      </c>
      <c r="BH13" s="32"/>
      <c r="BI13" s="34">
        <v>0</v>
      </c>
      <c r="BJ13" s="35">
        <f t="shared" si="32"/>
        <v>0</v>
      </c>
      <c r="BK13" s="36"/>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41</v>
      </c>
      <c r="B14" s="9">
        <v>1913637</v>
      </c>
      <c r="C14" s="28">
        <f t="shared" si="0"/>
        <v>6.5501302727127007</v>
      </c>
      <c r="D14" s="9">
        <v>1804323</v>
      </c>
      <c r="E14" s="28">
        <f t="shared" si="1"/>
        <v>6.0344124681552769</v>
      </c>
      <c r="F14" s="29">
        <f t="shared" si="2"/>
        <v>3717960</v>
      </c>
      <c r="G14" s="30">
        <f t="shared" si="3"/>
        <v>6.2892821106448862</v>
      </c>
      <c r="H14" s="31">
        <v>8</v>
      </c>
      <c r="I14" s="32">
        <f t="shared" si="4"/>
        <v>5.0147307716416969E-2</v>
      </c>
      <c r="J14" s="33">
        <v>7</v>
      </c>
      <c r="K14" s="32">
        <f t="shared" si="5"/>
        <v>6.152764349125428E-2</v>
      </c>
      <c r="L14" s="34">
        <v>0</v>
      </c>
      <c r="M14" s="35">
        <f t="shared" si="6"/>
        <v>15</v>
      </c>
      <c r="N14" s="36">
        <f t="shared" si="7"/>
        <v>5.4884742041712405E-2</v>
      </c>
      <c r="O14" s="31">
        <v>6</v>
      </c>
      <c r="P14" s="32">
        <f t="shared" si="8"/>
        <v>5.2636196157557678E-2</v>
      </c>
      <c r="Q14" s="33">
        <v>5</v>
      </c>
      <c r="R14" s="32">
        <f t="shared" si="9"/>
        <v>6.4985703145308035E-2</v>
      </c>
      <c r="S14" s="34">
        <v>0</v>
      </c>
      <c r="T14" s="35">
        <f t="shared" si="10"/>
        <v>11</v>
      </c>
      <c r="U14" s="36">
        <f t="shared" si="11"/>
        <v>5.7612737652542823E-2</v>
      </c>
      <c r="V14" s="31">
        <v>4</v>
      </c>
      <c r="W14" s="32">
        <f t="shared" si="12"/>
        <v>6.307158625039419E-2</v>
      </c>
      <c r="X14" s="33">
        <v>4</v>
      </c>
      <c r="Y14" s="32">
        <f t="shared" si="13"/>
        <v>0.10017530678687703</v>
      </c>
      <c r="Z14" s="34">
        <v>0</v>
      </c>
      <c r="AA14" s="35">
        <f t="shared" si="14"/>
        <v>8</v>
      </c>
      <c r="AB14" s="36">
        <f t="shared" si="15"/>
        <v>7.740686985970005E-2</v>
      </c>
      <c r="AC14" s="31">
        <v>0</v>
      </c>
      <c r="AD14" s="32">
        <f t="shared" si="16"/>
        <v>0</v>
      </c>
      <c r="AE14" s="33">
        <v>3</v>
      </c>
      <c r="AF14" s="32">
        <f t="shared" si="17"/>
        <v>0.18761726078799248</v>
      </c>
      <c r="AG14" s="34">
        <v>0</v>
      </c>
      <c r="AH14" s="35">
        <f t="shared" si="18"/>
        <v>3</v>
      </c>
      <c r="AI14" s="36">
        <f t="shared" si="19"/>
        <v>7.2780203784570605E-2</v>
      </c>
      <c r="AJ14" s="31">
        <v>0</v>
      </c>
      <c r="AK14" s="32">
        <f t="shared" si="20"/>
        <v>0</v>
      </c>
      <c r="AL14" s="33">
        <v>0</v>
      </c>
      <c r="AM14" s="32">
        <f t="shared" si="21"/>
        <v>0</v>
      </c>
      <c r="AN14" s="34">
        <v>0</v>
      </c>
      <c r="AO14" s="35">
        <f t="shared" si="22"/>
        <v>0</v>
      </c>
      <c r="AP14" s="36">
        <f t="shared" si="23"/>
        <v>0</v>
      </c>
      <c r="AQ14" s="31">
        <v>0</v>
      </c>
      <c r="AR14" s="32">
        <f t="shared" si="24"/>
        <v>0</v>
      </c>
      <c r="AS14" s="33">
        <v>0</v>
      </c>
      <c r="AT14" s="32">
        <f t="shared" si="25"/>
        <v>0</v>
      </c>
      <c r="AU14" s="34">
        <v>0</v>
      </c>
      <c r="AV14" s="35">
        <f t="shared" si="26"/>
        <v>0</v>
      </c>
      <c r="AW14" s="36">
        <f t="shared" si="27"/>
        <v>0</v>
      </c>
      <c r="AX14" s="31">
        <v>0</v>
      </c>
      <c r="AY14" s="32">
        <f t="shared" si="28"/>
        <v>0</v>
      </c>
      <c r="AZ14" s="31">
        <v>0</v>
      </c>
      <c r="BA14" s="32">
        <f t="shared" si="29"/>
        <v>0</v>
      </c>
      <c r="BB14" s="34">
        <v>0</v>
      </c>
      <c r="BC14" s="35">
        <f t="shared" si="30"/>
        <v>0</v>
      </c>
      <c r="BD14" s="36">
        <f t="shared" si="31"/>
        <v>0</v>
      </c>
      <c r="BE14" s="31">
        <v>0</v>
      </c>
      <c r="BF14" s="32"/>
      <c r="BG14" s="37">
        <v>0</v>
      </c>
      <c r="BH14" s="32"/>
      <c r="BI14" s="34">
        <v>0</v>
      </c>
      <c r="BJ14" s="35">
        <f t="shared" si="32"/>
        <v>0</v>
      </c>
      <c r="BK14" s="36"/>
      <c r="AHH14" s="7"/>
      <c r="AHI14" s="7"/>
      <c r="AHJ14" s="7"/>
      <c r="AHK14" s="7"/>
      <c r="AHL14" s="7"/>
      <c r="AHM14" s="7"/>
      <c r="AHN14" s="7"/>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42</v>
      </c>
      <c r="B15" s="9">
        <v>2040911</v>
      </c>
      <c r="C15" s="28">
        <f t="shared" si="0"/>
        <v>6.985772602124829</v>
      </c>
      <c r="D15" s="9">
        <v>1981361</v>
      </c>
      <c r="E15" s="28">
        <f t="shared" si="1"/>
        <v>6.6265017529104311</v>
      </c>
      <c r="F15" s="29">
        <f t="shared" si="2"/>
        <v>4022272</v>
      </c>
      <c r="G15" s="30">
        <f t="shared" si="3"/>
        <v>6.8040547326350547</v>
      </c>
      <c r="H15" s="31">
        <v>17</v>
      </c>
      <c r="I15" s="32">
        <f t="shared" si="4"/>
        <v>0.10656302889738609</v>
      </c>
      <c r="J15" s="33">
        <v>14</v>
      </c>
      <c r="K15" s="32">
        <f t="shared" si="5"/>
        <v>0.12305528698250856</v>
      </c>
      <c r="L15" s="34">
        <v>0</v>
      </c>
      <c r="M15" s="35">
        <f t="shared" si="6"/>
        <v>31</v>
      </c>
      <c r="N15" s="36">
        <f t="shared" si="7"/>
        <v>0.11342846688620564</v>
      </c>
      <c r="O15" s="31">
        <v>12</v>
      </c>
      <c r="P15" s="32">
        <f t="shared" si="8"/>
        <v>0.10527239231511536</v>
      </c>
      <c r="Q15" s="33">
        <v>10</v>
      </c>
      <c r="R15" s="32">
        <f t="shared" si="9"/>
        <v>0.12997140629061607</v>
      </c>
      <c r="S15" s="34">
        <v>0</v>
      </c>
      <c r="T15" s="35">
        <f t="shared" si="10"/>
        <v>22</v>
      </c>
      <c r="U15" s="36">
        <f t="shared" si="11"/>
        <v>0.11522547530508565</v>
      </c>
      <c r="V15" s="31">
        <v>7</v>
      </c>
      <c r="W15" s="32">
        <f t="shared" si="12"/>
        <v>0.11037527593818984</v>
      </c>
      <c r="X15" s="33">
        <v>7</v>
      </c>
      <c r="Y15" s="32">
        <f t="shared" si="13"/>
        <v>0.1753067868770348</v>
      </c>
      <c r="Z15" s="34">
        <v>0</v>
      </c>
      <c r="AA15" s="35">
        <f t="shared" si="14"/>
        <v>14</v>
      </c>
      <c r="AB15" s="36">
        <f t="shared" si="15"/>
        <v>0.13546202225447507</v>
      </c>
      <c r="AC15" s="31">
        <v>2</v>
      </c>
      <c r="AD15" s="32">
        <f t="shared" si="16"/>
        <v>7.9270709472849782E-2</v>
      </c>
      <c r="AE15" s="33">
        <v>4</v>
      </c>
      <c r="AF15" s="32">
        <f t="shared" si="17"/>
        <v>0.25015634771732331</v>
      </c>
      <c r="AG15" s="34">
        <v>0</v>
      </c>
      <c r="AH15" s="35">
        <f t="shared" si="18"/>
        <v>6</v>
      </c>
      <c r="AI15" s="36">
        <f t="shared" si="19"/>
        <v>0.14556040756914121</v>
      </c>
      <c r="AJ15" s="31">
        <v>0</v>
      </c>
      <c r="AK15" s="32">
        <f t="shared" si="20"/>
        <v>0</v>
      </c>
      <c r="AL15" s="33">
        <v>1</v>
      </c>
      <c r="AM15" s="32">
        <f t="shared" si="21"/>
        <v>0.4</v>
      </c>
      <c r="AN15" s="34">
        <v>0</v>
      </c>
      <c r="AO15" s="35">
        <f t="shared" si="22"/>
        <v>1</v>
      </c>
      <c r="AP15" s="36">
        <f t="shared" si="23"/>
        <v>0.15455950540958269</v>
      </c>
      <c r="AQ15" s="31">
        <v>0</v>
      </c>
      <c r="AR15" s="32">
        <f t="shared" si="24"/>
        <v>0</v>
      </c>
      <c r="AS15" s="33">
        <v>0</v>
      </c>
      <c r="AT15" s="32">
        <f t="shared" si="25"/>
        <v>0</v>
      </c>
      <c r="AU15" s="34">
        <v>0</v>
      </c>
      <c r="AV15" s="35">
        <f t="shared" si="26"/>
        <v>0</v>
      </c>
      <c r="AW15" s="36">
        <f t="shared" si="27"/>
        <v>0</v>
      </c>
      <c r="AX15" s="31">
        <v>0</v>
      </c>
      <c r="AY15" s="32">
        <f t="shared" si="28"/>
        <v>0</v>
      </c>
      <c r="AZ15" s="31">
        <v>0</v>
      </c>
      <c r="BA15" s="32">
        <f t="shared" si="29"/>
        <v>0</v>
      </c>
      <c r="BB15" s="34">
        <v>0</v>
      </c>
      <c r="BC15" s="35">
        <f t="shared" si="30"/>
        <v>0</v>
      </c>
      <c r="BD15" s="36">
        <f t="shared" si="31"/>
        <v>0</v>
      </c>
      <c r="BE15" s="31">
        <v>0</v>
      </c>
      <c r="BF15" s="32"/>
      <c r="BG15" s="37">
        <v>0</v>
      </c>
      <c r="BH15" s="32"/>
      <c r="BI15" s="34">
        <v>0</v>
      </c>
      <c r="BJ15" s="35">
        <f t="shared" si="32"/>
        <v>0</v>
      </c>
      <c r="BK15" s="36"/>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43</v>
      </c>
      <c r="B16" s="9">
        <v>1983871</v>
      </c>
      <c r="C16" s="28">
        <f t="shared" si="0"/>
        <v>6.7905321094109379</v>
      </c>
      <c r="D16" s="9">
        <v>1992159</v>
      </c>
      <c r="E16" s="28">
        <f t="shared" si="1"/>
        <v>6.6626147913360008</v>
      </c>
      <c r="F16" s="29">
        <f t="shared" si="2"/>
        <v>3976030</v>
      </c>
      <c r="G16" s="30">
        <f t="shared" si="3"/>
        <v>6.7258320020622566</v>
      </c>
      <c r="H16" s="31">
        <v>33</v>
      </c>
      <c r="I16" s="32">
        <f t="shared" si="4"/>
        <v>0.20685764433022005</v>
      </c>
      <c r="J16" s="33">
        <v>20</v>
      </c>
      <c r="K16" s="32">
        <f t="shared" si="5"/>
        <v>0.17579326711786938</v>
      </c>
      <c r="L16" s="34">
        <v>0</v>
      </c>
      <c r="M16" s="35">
        <f t="shared" si="6"/>
        <v>53</v>
      </c>
      <c r="N16" s="36">
        <f t="shared" si="7"/>
        <v>0.19392608854738383</v>
      </c>
      <c r="O16" s="31">
        <v>21</v>
      </c>
      <c r="P16" s="32">
        <f t="shared" si="8"/>
        <v>0.18422668655145188</v>
      </c>
      <c r="Q16" s="33">
        <v>12</v>
      </c>
      <c r="R16" s="32">
        <f t="shared" si="9"/>
        <v>0.1559656875487393</v>
      </c>
      <c r="S16" s="34">
        <v>0</v>
      </c>
      <c r="T16" s="35">
        <f t="shared" si="10"/>
        <v>33</v>
      </c>
      <c r="U16" s="36">
        <f t="shared" si="11"/>
        <v>0.17283821295762844</v>
      </c>
      <c r="V16" s="31">
        <v>14</v>
      </c>
      <c r="W16" s="32">
        <f t="shared" si="12"/>
        <v>0.22075055187637968</v>
      </c>
      <c r="X16" s="33">
        <v>6</v>
      </c>
      <c r="Y16" s="32">
        <f t="shared" si="13"/>
        <v>0.15026296018031557</v>
      </c>
      <c r="Z16" s="34">
        <v>0</v>
      </c>
      <c r="AA16" s="35">
        <f t="shared" si="14"/>
        <v>20</v>
      </c>
      <c r="AB16" s="36">
        <f t="shared" si="15"/>
        <v>0.19351717464925011</v>
      </c>
      <c r="AC16" s="31">
        <v>10</v>
      </c>
      <c r="AD16" s="32">
        <f t="shared" si="16"/>
        <v>0.39635354736424888</v>
      </c>
      <c r="AE16" s="33">
        <v>3</v>
      </c>
      <c r="AF16" s="32">
        <f t="shared" si="17"/>
        <v>0.18761726078799248</v>
      </c>
      <c r="AG16" s="34">
        <v>0</v>
      </c>
      <c r="AH16" s="35">
        <f t="shared" si="18"/>
        <v>13</v>
      </c>
      <c r="AI16" s="36">
        <f t="shared" si="19"/>
        <v>0.31538088306647261</v>
      </c>
      <c r="AJ16" s="31">
        <v>4</v>
      </c>
      <c r="AK16" s="32">
        <f t="shared" si="20"/>
        <v>1.0075566750629723</v>
      </c>
      <c r="AL16" s="33">
        <v>0</v>
      </c>
      <c r="AM16" s="32">
        <f t="shared" si="21"/>
        <v>0</v>
      </c>
      <c r="AN16" s="34">
        <v>0</v>
      </c>
      <c r="AO16" s="35">
        <f t="shared" si="22"/>
        <v>4</v>
      </c>
      <c r="AP16" s="36">
        <f t="shared" si="23"/>
        <v>0.61823802163833075</v>
      </c>
      <c r="AQ16" s="31">
        <v>0</v>
      </c>
      <c r="AR16" s="32">
        <f t="shared" si="24"/>
        <v>0</v>
      </c>
      <c r="AS16" s="33">
        <v>0</v>
      </c>
      <c r="AT16" s="32">
        <f t="shared" si="25"/>
        <v>0</v>
      </c>
      <c r="AU16" s="34">
        <v>0</v>
      </c>
      <c r="AV16" s="35">
        <f t="shared" si="26"/>
        <v>0</v>
      </c>
      <c r="AW16" s="36">
        <f t="shared" si="27"/>
        <v>0</v>
      </c>
      <c r="AX16" s="31">
        <v>0</v>
      </c>
      <c r="AY16" s="32">
        <f t="shared" si="28"/>
        <v>0</v>
      </c>
      <c r="AZ16" s="31">
        <v>0</v>
      </c>
      <c r="BA16" s="32">
        <f t="shared" si="29"/>
        <v>0</v>
      </c>
      <c r="BB16" s="34">
        <v>0</v>
      </c>
      <c r="BC16" s="35">
        <f t="shared" si="30"/>
        <v>0</v>
      </c>
      <c r="BD16" s="36">
        <f t="shared" si="31"/>
        <v>0</v>
      </c>
      <c r="BE16" s="31">
        <v>0</v>
      </c>
      <c r="BF16" s="32"/>
      <c r="BG16" s="37">
        <v>0</v>
      </c>
      <c r="BH16" s="32"/>
      <c r="BI16" s="34">
        <v>0</v>
      </c>
      <c r="BJ16" s="35">
        <f t="shared" si="32"/>
        <v>0</v>
      </c>
      <c r="BK16" s="36"/>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44</v>
      </c>
      <c r="B17" s="9">
        <v>1936734</v>
      </c>
      <c r="C17" s="28">
        <f t="shared" si="0"/>
        <v>6.6291882962087172</v>
      </c>
      <c r="D17" s="9">
        <v>1964167</v>
      </c>
      <c r="E17" s="28">
        <f t="shared" si="1"/>
        <v>6.5689978093385424</v>
      </c>
      <c r="F17" s="29">
        <f t="shared" si="2"/>
        <v>3900901</v>
      </c>
      <c r="G17" s="30">
        <f t="shared" si="3"/>
        <v>6.5987441701085405</v>
      </c>
      <c r="H17" s="31">
        <v>44</v>
      </c>
      <c r="I17" s="32">
        <f t="shared" si="4"/>
        <v>0.27581019244029337</v>
      </c>
      <c r="J17" s="33">
        <v>34</v>
      </c>
      <c r="K17" s="32">
        <f t="shared" si="5"/>
        <v>0.29884855410037797</v>
      </c>
      <c r="L17" s="34">
        <v>0</v>
      </c>
      <c r="M17" s="35">
        <f t="shared" si="6"/>
        <v>78</v>
      </c>
      <c r="N17" s="36">
        <f t="shared" si="7"/>
        <v>0.2854006586169045</v>
      </c>
      <c r="O17" s="31">
        <v>37</v>
      </c>
      <c r="P17" s="32">
        <f t="shared" si="8"/>
        <v>0.32458987630493902</v>
      </c>
      <c r="Q17" s="33">
        <v>24</v>
      </c>
      <c r="R17" s="32">
        <f t="shared" si="9"/>
        <v>0.31193137509747859</v>
      </c>
      <c r="S17" s="34">
        <v>0</v>
      </c>
      <c r="T17" s="35">
        <f t="shared" si="10"/>
        <v>61</v>
      </c>
      <c r="U17" s="36">
        <f t="shared" si="11"/>
        <v>0.31948881789137379</v>
      </c>
      <c r="V17" s="31">
        <v>22</v>
      </c>
      <c r="W17" s="32">
        <f t="shared" si="12"/>
        <v>0.34689372437716809</v>
      </c>
      <c r="X17" s="33">
        <v>12</v>
      </c>
      <c r="Y17" s="32">
        <f t="shared" si="13"/>
        <v>0.30052592036063114</v>
      </c>
      <c r="Z17" s="34">
        <v>0</v>
      </c>
      <c r="AA17" s="35">
        <f t="shared" si="14"/>
        <v>34</v>
      </c>
      <c r="AB17" s="36">
        <f t="shared" si="15"/>
        <v>0.32897919690372524</v>
      </c>
      <c r="AC17" s="31">
        <v>9</v>
      </c>
      <c r="AD17" s="32">
        <f t="shared" si="16"/>
        <v>0.356718192627824</v>
      </c>
      <c r="AE17" s="33">
        <v>6</v>
      </c>
      <c r="AF17" s="32">
        <f t="shared" si="17"/>
        <v>0.37523452157598497</v>
      </c>
      <c r="AG17" s="34">
        <v>0</v>
      </c>
      <c r="AH17" s="35">
        <f t="shared" si="18"/>
        <v>15</v>
      </c>
      <c r="AI17" s="36">
        <f t="shared" si="19"/>
        <v>0.36390101892285298</v>
      </c>
      <c r="AJ17" s="31">
        <v>2</v>
      </c>
      <c r="AK17" s="32">
        <f t="shared" si="20"/>
        <v>0.50377833753148615</v>
      </c>
      <c r="AL17" s="33">
        <v>1</v>
      </c>
      <c r="AM17" s="32">
        <f t="shared" si="21"/>
        <v>0.4</v>
      </c>
      <c r="AN17" s="34">
        <v>0</v>
      </c>
      <c r="AO17" s="35">
        <f t="shared" si="22"/>
        <v>3</v>
      </c>
      <c r="AP17" s="36">
        <f t="shared" si="23"/>
        <v>0.46367851622874806</v>
      </c>
      <c r="AQ17" s="31">
        <v>0</v>
      </c>
      <c r="AR17" s="32">
        <f t="shared" si="24"/>
        <v>0</v>
      </c>
      <c r="AS17" s="33">
        <v>0</v>
      </c>
      <c r="AT17" s="32">
        <f t="shared" si="25"/>
        <v>0</v>
      </c>
      <c r="AU17" s="34">
        <v>0</v>
      </c>
      <c r="AV17" s="35">
        <f t="shared" si="26"/>
        <v>0</v>
      </c>
      <c r="AW17" s="36">
        <f t="shared" si="27"/>
        <v>0</v>
      </c>
      <c r="AX17" s="31">
        <v>0</v>
      </c>
      <c r="AY17" s="32">
        <f t="shared" si="28"/>
        <v>0</v>
      </c>
      <c r="AZ17" s="31">
        <v>0</v>
      </c>
      <c r="BA17" s="32">
        <f t="shared" si="29"/>
        <v>0</v>
      </c>
      <c r="BB17" s="34">
        <v>0</v>
      </c>
      <c r="BC17" s="35">
        <f t="shared" si="30"/>
        <v>0</v>
      </c>
      <c r="BD17" s="36">
        <f t="shared" si="31"/>
        <v>0</v>
      </c>
      <c r="BE17" s="31">
        <v>0</v>
      </c>
      <c r="BF17" s="32"/>
      <c r="BG17" s="37">
        <v>0</v>
      </c>
      <c r="BH17" s="32"/>
      <c r="BI17" s="34">
        <v>0</v>
      </c>
      <c r="BJ17" s="35">
        <f t="shared" si="32"/>
        <v>0</v>
      </c>
      <c r="BK17" s="36"/>
      <c r="AHH17" s="7"/>
      <c r="AHI17" s="7"/>
      <c r="AHJ17" s="7"/>
      <c r="AHK17" s="7"/>
      <c r="AHL17" s="7"/>
      <c r="AHM17" s="7"/>
      <c r="AHN17" s="7"/>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45</v>
      </c>
      <c r="B18" s="9">
        <v>1769761</v>
      </c>
      <c r="C18" s="28">
        <f t="shared" si="0"/>
        <v>6.057661459078342</v>
      </c>
      <c r="D18" s="9">
        <v>1790194</v>
      </c>
      <c r="E18" s="28">
        <f t="shared" si="1"/>
        <v>5.98715916940413</v>
      </c>
      <c r="F18" s="29">
        <f t="shared" si="2"/>
        <v>3559955</v>
      </c>
      <c r="G18" s="30">
        <f t="shared" si="3"/>
        <v>6.0220016611800071</v>
      </c>
      <c r="H18" s="31">
        <v>95</v>
      </c>
      <c r="I18" s="32">
        <f t="shared" si="4"/>
        <v>0.5954992791324516</v>
      </c>
      <c r="J18" s="33">
        <v>51</v>
      </c>
      <c r="K18" s="32">
        <f t="shared" si="5"/>
        <v>0.44827283115056693</v>
      </c>
      <c r="L18" s="34">
        <v>0</v>
      </c>
      <c r="M18" s="35">
        <f t="shared" si="6"/>
        <v>146</v>
      </c>
      <c r="N18" s="36">
        <f t="shared" si="7"/>
        <v>0.53421148920600081</v>
      </c>
      <c r="O18" s="31">
        <v>57</v>
      </c>
      <c r="P18" s="32">
        <f t="shared" si="8"/>
        <v>0.50004386349679797</v>
      </c>
      <c r="Q18" s="33">
        <v>36</v>
      </c>
      <c r="R18" s="32">
        <f t="shared" si="9"/>
        <v>0.46789706264621783</v>
      </c>
      <c r="S18" s="34">
        <v>0</v>
      </c>
      <c r="T18" s="35">
        <f t="shared" si="10"/>
        <v>93</v>
      </c>
      <c r="U18" s="36">
        <f t="shared" si="11"/>
        <v>0.48708950924422562</v>
      </c>
      <c r="V18" s="31">
        <v>26</v>
      </c>
      <c r="W18" s="32">
        <f t="shared" si="12"/>
        <v>0.40996531062756231</v>
      </c>
      <c r="X18" s="33">
        <v>18</v>
      </c>
      <c r="Y18" s="32">
        <f t="shared" si="13"/>
        <v>0.45078888054094662</v>
      </c>
      <c r="Z18" s="34">
        <v>0</v>
      </c>
      <c r="AA18" s="35">
        <f t="shared" si="14"/>
        <v>44</v>
      </c>
      <c r="AB18" s="36">
        <f t="shared" si="15"/>
        <v>0.42573778422835029</v>
      </c>
      <c r="AC18" s="31">
        <v>7</v>
      </c>
      <c r="AD18" s="32">
        <f t="shared" si="16"/>
        <v>0.27744748315497425</v>
      </c>
      <c r="AE18" s="33">
        <v>5</v>
      </c>
      <c r="AF18" s="32">
        <f t="shared" si="17"/>
        <v>0.31269543464665417</v>
      </c>
      <c r="AG18" s="34">
        <v>0</v>
      </c>
      <c r="AH18" s="35">
        <f t="shared" si="18"/>
        <v>12</v>
      </c>
      <c r="AI18" s="36">
        <f t="shared" si="19"/>
        <v>0.29112081513828242</v>
      </c>
      <c r="AJ18" s="31">
        <v>0</v>
      </c>
      <c r="AK18" s="32">
        <f t="shared" si="20"/>
        <v>0</v>
      </c>
      <c r="AL18" s="33">
        <v>1</v>
      </c>
      <c r="AM18" s="32">
        <f t="shared" si="21"/>
        <v>0.4</v>
      </c>
      <c r="AN18" s="34">
        <v>0</v>
      </c>
      <c r="AO18" s="35">
        <f t="shared" si="22"/>
        <v>1</v>
      </c>
      <c r="AP18" s="36">
        <f t="shared" si="23"/>
        <v>0.15455950540958269</v>
      </c>
      <c r="AQ18" s="31">
        <v>0</v>
      </c>
      <c r="AR18" s="32">
        <f t="shared" si="24"/>
        <v>0</v>
      </c>
      <c r="AS18" s="33">
        <v>1</v>
      </c>
      <c r="AT18" s="32">
        <f t="shared" si="25"/>
        <v>2.2727272727272729</v>
      </c>
      <c r="AU18" s="34">
        <v>0</v>
      </c>
      <c r="AV18" s="35">
        <f t="shared" si="26"/>
        <v>1</v>
      </c>
      <c r="AW18" s="36">
        <f t="shared" si="27"/>
        <v>0.92592592592592582</v>
      </c>
      <c r="AX18" s="31">
        <v>0</v>
      </c>
      <c r="AY18" s="32">
        <f t="shared" si="28"/>
        <v>0</v>
      </c>
      <c r="AZ18" s="31">
        <v>0</v>
      </c>
      <c r="BA18" s="32">
        <f t="shared" si="29"/>
        <v>0</v>
      </c>
      <c r="BB18" s="34">
        <v>0</v>
      </c>
      <c r="BC18" s="35">
        <f t="shared" si="30"/>
        <v>0</v>
      </c>
      <c r="BD18" s="36">
        <f t="shared" si="31"/>
        <v>0</v>
      </c>
      <c r="BE18" s="31">
        <v>0</v>
      </c>
      <c r="BF18" s="32"/>
      <c r="BG18" s="37">
        <v>0</v>
      </c>
      <c r="BH18" s="32"/>
      <c r="BI18" s="34">
        <v>0</v>
      </c>
      <c r="BJ18" s="35">
        <f t="shared" si="32"/>
        <v>0</v>
      </c>
      <c r="BK18" s="36"/>
      <c r="AHH18" s="7"/>
      <c r="AHI18" s="7"/>
      <c r="AHJ18" s="7"/>
      <c r="AHK18" s="7"/>
      <c r="AHL18" s="7"/>
      <c r="AHM18" s="7"/>
      <c r="AHN18" s="7"/>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46</v>
      </c>
      <c r="B19" s="9">
        <v>1980181</v>
      </c>
      <c r="C19" s="28">
        <f t="shared" si="0"/>
        <v>6.7779017198928049</v>
      </c>
      <c r="D19" s="9">
        <v>2025216</v>
      </c>
      <c r="E19" s="28">
        <f t="shared" si="1"/>
        <v>6.7731712565364175</v>
      </c>
      <c r="F19" s="29">
        <f t="shared" si="2"/>
        <v>4005397</v>
      </c>
      <c r="G19" s="30">
        <f t="shared" si="3"/>
        <v>6.7755090689869446</v>
      </c>
      <c r="H19" s="31">
        <v>179</v>
      </c>
      <c r="I19" s="32">
        <f t="shared" si="4"/>
        <v>1.1220460101548297</v>
      </c>
      <c r="J19" s="33">
        <v>104</v>
      </c>
      <c r="K19" s="32">
        <f t="shared" si="5"/>
        <v>0.91412498901292083</v>
      </c>
      <c r="L19" s="34">
        <v>0</v>
      </c>
      <c r="M19" s="35">
        <f t="shared" si="6"/>
        <v>283</v>
      </c>
      <c r="N19" s="36">
        <f t="shared" si="7"/>
        <v>1.035492133186974</v>
      </c>
      <c r="O19" s="31">
        <v>122</v>
      </c>
      <c r="P19" s="32">
        <f t="shared" si="8"/>
        <v>1.0702693218703394</v>
      </c>
      <c r="Q19" s="33">
        <v>79</v>
      </c>
      <c r="R19" s="32">
        <f t="shared" si="9"/>
        <v>1.0267741096958669</v>
      </c>
      <c r="S19" s="34">
        <v>0</v>
      </c>
      <c r="T19" s="35">
        <f t="shared" si="10"/>
        <v>201</v>
      </c>
      <c r="U19" s="36">
        <f t="shared" si="11"/>
        <v>1.0527418425601005</v>
      </c>
      <c r="V19" s="31">
        <v>68</v>
      </c>
      <c r="W19" s="32">
        <f t="shared" si="12"/>
        <v>1.0722169662567014</v>
      </c>
      <c r="X19" s="33">
        <v>57</v>
      </c>
      <c r="Y19" s="32">
        <f t="shared" si="13"/>
        <v>1.4274981217129978</v>
      </c>
      <c r="Z19" s="34">
        <v>0</v>
      </c>
      <c r="AA19" s="35">
        <f t="shared" si="14"/>
        <v>125</v>
      </c>
      <c r="AB19" s="36">
        <f t="shared" si="15"/>
        <v>1.2094823415578131</v>
      </c>
      <c r="AC19" s="31">
        <v>22</v>
      </c>
      <c r="AD19" s="32">
        <f t="shared" si="16"/>
        <v>0.87197780420134752</v>
      </c>
      <c r="AE19" s="33">
        <v>28</v>
      </c>
      <c r="AF19" s="32">
        <f t="shared" si="17"/>
        <v>1.7510944340212633</v>
      </c>
      <c r="AG19" s="34">
        <v>0</v>
      </c>
      <c r="AH19" s="35">
        <f t="shared" si="18"/>
        <v>50</v>
      </c>
      <c r="AI19" s="36">
        <f t="shared" si="19"/>
        <v>1.2130033964095099</v>
      </c>
      <c r="AJ19" s="31">
        <v>4</v>
      </c>
      <c r="AK19" s="32">
        <f t="shared" si="20"/>
        <v>1.0075566750629723</v>
      </c>
      <c r="AL19" s="33">
        <v>4</v>
      </c>
      <c r="AM19" s="32">
        <f t="shared" si="21"/>
        <v>1.6</v>
      </c>
      <c r="AN19" s="34">
        <v>0</v>
      </c>
      <c r="AO19" s="35">
        <f t="shared" si="22"/>
        <v>8</v>
      </c>
      <c r="AP19" s="36">
        <f t="shared" si="23"/>
        <v>1.2364760432766615</v>
      </c>
      <c r="AQ19" s="31">
        <v>0</v>
      </c>
      <c r="AR19" s="32">
        <f t="shared" si="24"/>
        <v>0</v>
      </c>
      <c r="AS19" s="33">
        <v>0</v>
      </c>
      <c r="AT19" s="32">
        <f t="shared" si="25"/>
        <v>0</v>
      </c>
      <c r="AU19" s="34">
        <v>0</v>
      </c>
      <c r="AV19" s="35">
        <f t="shared" si="26"/>
        <v>0</v>
      </c>
      <c r="AW19" s="36">
        <f t="shared" si="27"/>
        <v>0</v>
      </c>
      <c r="AX19" s="31">
        <v>0</v>
      </c>
      <c r="AY19" s="32">
        <f t="shared" si="28"/>
        <v>0</v>
      </c>
      <c r="AZ19" s="31">
        <v>0</v>
      </c>
      <c r="BA19" s="32">
        <f t="shared" si="29"/>
        <v>0</v>
      </c>
      <c r="BB19" s="34">
        <v>0</v>
      </c>
      <c r="BC19" s="35">
        <f t="shared" si="30"/>
        <v>0</v>
      </c>
      <c r="BD19" s="36">
        <f t="shared" si="31"/>
        <v>0</v>
      </c>
      <c r="BE19" s="31">
        <v>0</v>
      </c>
      <c r="BF19" s="32"/>
      <c r="BG19" s="37">
        <v>0</v>
      </c>
      <c r="BH19" s="32"/>
      <c r="BI19" s="34">
        <v>0</v>
      </c>
      <c r="BJ19" s="35">
        <f t="shared" si="32"/>
        <v>0</v>
      </c>
      <c r="BK19" s="36"/>
      <c r="AHH19" s="7"/>
      <c r="AHI19" s="7"/>
      <c r="AHJ19" s="7"/>
      <c r="AHK19" s="7"/>
      <c r="AHL19" s="7"/>
      <c r="AHM19" s="7"/>
      <c r="AHN19" s="7"/>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47</v>
      </c>
      <c r="B20" s="9">
        <v>2039373</v>
      </c>
      <c r="C20" s="28">
        <f t="shared" si="0"/>
        <v>6.9805082283907121</v>
      </c>
      <c r="D20" s="9">
        <v>2097758</v>
      </c>
      <c r="E20" s="28">
        <f t="shared" si="1"/>
        <v>7.0157821134976821</v>
      </c>
      <c r="F20" s="29">
        <f t="shared" si="2"/>
        <v>4137131</v>
      </c>
      <c r="G20" s="30">
        <f t="shared" si="3"/>
        <v>6.9983496292844434</v>
      </c>
      <c r="H20" s="31">
        <v>332</v>
      </c>
      <c r="I20" s="32">
        <f t="shared" si="4"/>
        <v>2.0811132702313042</v>
      </c>
      <c r="J20" s="33">
        <v>198</v>
      </c>
      <c r="K20" s="32">
        <f t="shared" si="5"/>
        <v>1.7403533444669068</v>
      </c>
      <c r="L20" s="34">
        <v>0</v>
      </c>
      <c r="M20" s="35">
        <f t="shared" si="6"/>
        <v>530</v>
      </c>
      <c r="N20" s="36">
        <f t="shared" si="7"/>
        <v>1.9392608854738382</v>
      </c>
      <c r="O20" s="31">
        <v>237</v>
      </c>
      <c r="P20" s="32">
        <f t="shared" si="8"/>
        <v>2.0791297482235285</v>
      </c>
      <c r="Q20" s="33">
        <v>154</v>
      </c>
      <c r="R20" s="32">
        <f t="shared" si="9"/>
        <v>2.0015596568754872</v>
      </c>
      <c r="S20" s="34">
        <v>0</v>
      </c>
      <c r="T20" s="35">
        <f t="shared" si="10"/>
        <v>391</v>
      </c>
      <c r="U20" s="36">
        <f t="shared" si="11"/>
        <v>2.0478709474676582</v>
      </c>
      <c r="V20" s="31">
        <v>126</v>
      </c>
      <c r="W20" s="32">
        <f t="shared" si="12"/>
        <v>1.9867549668874174</v>
      </c>
      <c r="X20" s="33">
        <v>75</v>
      </c>
      <c r="Y20" s="32">
        <f t="shared" si="13"/>
        <v>1.8782870022539442</v>
      </c>
      <c r="Z20" s="34">
        <v>0</v>
      </c>
      <c r="AA20" s="35">
        <f t="shared" si="14"/>
        <v>201</v>
      </c>
      <c r="AB20" s="36">
        <f t="shared" si="15"/>
        <v>1.9448476052249637</v>
      </c>
      <c r="AC20" s="31">
        <v>50</v>
      </c>
      <c r="AD20" s="32">
        <f t="shared" si="16"/>
        <v>1.9817677368212445</v>
      </c>
      <c r="AE20" s="33">
        <v>25</v>
      </c>
      <c r="AF20" s="32">
        <f t="shared" si="17"/>
        <v>1.5634771732332706</v>
      </c>
      <c r="AG20" s="34">
        <v>0</v>
      </c>
      <c r="AH20" s="35">
        <f t="shared" si="18"/>
        <v>75</v>
      </c>
      <c r="AI20" s="36">
        <f t="shared" si="19"/>
        <v>1.8195050946142648</v>
      </c>
      <c r="AJ20" s="31">
        <v>7</v>
      </c>
      <c r="AK20" s="32">
        <f t="shared" si="20"/>
        <v>1.7632241813602016</v>
      </c>
      <c r="AL20" s="33">
        <v>4</v>
      </c>
      <c r="AM20" s="32">
        <f t="shared" si="21"/>
        <v>1.6</v>
      </c>
      <c r="AN20" s="34">
        <v>0</v>
      </c>
      <c r="AO20" s="35">
        <f t="shared" si="22"/>
        <v>11</v>
      </c>
      <c r="AP20" s="36">
        <f t="shared" si="23"/>
        <v>1.7001545595054095</v>
      </c>
      <c r="AQ20" s="31">
        <v>2</v>
      </c>
      <c r="AR20" s="32">
        <f t="shared" si="24"/>
        <v>3.125</v>
      </c>
      <c r="AS20" s="33">
        <v>0</v>
      </c>
      <c r="AT20" s="32">
        <f t="shared" si="25"/>
        <v>0</v>
      </c>
      <c r="AU20" s="34">
        <v>0</v>
      </c>
      <c r="AV20" s="35">
        <f t="shared" si="26"/>
        <v>2</v>
      </c>
      <c r="AW20" s="36">
        <f t="shared" si="27"/>
        <v>1.8518518518518516</v>
      </c>
      <c r="AX20" s="31">
        <v>0</v>
      </c>
      <c r="AY20" s="32">
        <f t="shared" si="28"/>
        <v>0</v>
      </c>
      <c r="AZ20" s="31">
        <v>0</v>
      </c>
      <c r="BA20" s="32">
        <f t="shared" si="29"/>
        <v>0</v>
      </c>
      <c r="BB20" s="34">
        <v>0</v>
      </c>
      <c r="BC20" s="35">
        <f t="shared" si="30"/>
        <v>0</v>
      </c>
      <c r="BD20" s="36">
        <f t="shared" si="31"/>
        <v>0</v>
      </c>
      <c r="BE20" s="31">
        <v>0</v>
      </c>
      <c r="BF20" s="32"/>
      <c r="BG20" s="37">
        <v>0</v>
      </c>
      <c r="BH20" s="32"/>
      <c r="BI20" s="34">
        <v>0</v>
      </c>
      <c r="BJ20" s="35">
        <f t="shared" si="32"/>
        <v>0</v>
      </c>
      <c r="BK20" s="36"/>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48</v>
      </c>
      <c r="B21" s="9">
        <v>1866897</v>
      </c>
      <c r="C21" s="28">
        <f t="shared" si="0"/>
        <v>6.3901453388163594</v>
      </c>
      <c r="D21" s="9">
        <v>1918667</v>
      </c>
      <c r="E21" s="28">
        <f t="shared" si="1"/>
        <v>6.4168267361431841</v>
      </c>
      <c r="F21" s="29">
        <f t="shared" si="2"/>
        <v>3785564</v>
      </c>
      <c r="G21" s="30">
        <f t="shared" si="3"/>
        <v>6.4036406911051484</v>
      </c>
      <c r="H21" s="31">
        <v>599</v>
      </c>
      <c r="I21" s="32">
        <f t="shared" si="4"/>
        <v>3.7547796652667214</v>
      </c>
      <c r="J21" s="33">
        <v>291</v>
      </c>
      <c r="K21" s="32">
        <f t="shared" si="5"/>
        <v>2.5577920365649995</v>
      </c>
      <c r="L21" s="34">
        <v>0</v>
      </c>
      <c r="M21" s="35">
        <f t="shared" si="6"/>
        <v>890</v>
      </c>
      <c r="N21" s="36">
        <f t="shared" si="7"/>
        <v>3.2564946944749358</v>
      </c>
      <c r="O21" s="31">
        <v>437</v>
      </c>
      <c r="P21" s="32">
        <f t="shared" si="8"/>
        <v>3.8336696201421177</v>
      </c>
      <c r="Q21" s="33">
        <v>213</v>
      </c>
      <c r="R21" s="32">
        <f t="shared" si="9"/>
        <v>2.7683909539901221</v>
      </c>
      <c r="S21" s="34">
        <v>0</v>
      </c>
      <c r="T21" s="35">
        <f t="shared" si="10"/>
        <v>650</v>
      </c>
      <c r="U21" s="36">
        <f t="shared" si="11"/>
        <v>3.4043890431048029</v>
      </c>
      <c r="V21" s="31">
        <v>234</v>
      </c>
      <c r="W21" s="32">
        <f t="shared" si="12"/>
        <v>3.6896877956480605</v>
      </c>
      <c r="X21" s="33">
        <v>129</v>
      </c>
      <c r="Y21" s="32">
        <f t="shared" si="13"/>
        <v>3.2306536438767846</v>
      </c>
      <c r="Z21" s="34">
        <v>0</v>
      </c>
      <c r="AA21" s="35">
        <f t="shared" si="14"/>
        <v>363</v>
      </c>
      <c r="AB21" s="36">
        <f t="shared" si="15"/>
        <v>3.5123367198838897</v>
      </c>
      <c r="AC21" s="31">
        <v>99</v>
      </c>
      <c r="AD21" s="32">
        <f t="shared" si="16"/>
        <v>3.9239001189060643</v>
      </c>
      <c r="AE21" s="33">
        <v>56</v>
      </c>
      <c r="AF21" s="32">
        <f t="shared" si="17"/>
        <v>3.5021888680425266</v>
      </c>
      <c r="AG21" s="34">
        <v>0</v>
      </c>
      <c r="AH21" s="35">
        <f t="shared" si="18"/>
        <v>155</v>
      </c>
      <c r="AI21" s="36">
        <f t="shared" si="19"/>
        <v>3.7603105288694807</v>
      </c>
      <c r="AJ21" s="31">
        <v>13</v>
      </c>
      <c r="AK21" s="32">
        <f t="shared" si="20"/>
        <v>3.2745591939546599</v>
      </c>
      <c r="AL21" s="33">
        <v>5</v>
      </c>
      <c r="AM21" s="32">
        <f t="shared" si="21"/>
        <v>2</v>
      </c>
      <c r="AN21" s="34">
        <v>0</v>
      </c>
      <c r="AO21" s="35">
        <f t="shared" si="22"/>
        <v>18</v>
      </c>
      <c r="AP21" s="36">
        <f t="shared" si="23"/>
        <v>2.7820710973724885</v>
      </c>
      <c r="AQ21" s="31">
        <v>1</v>
      </c>
      <c r="AR21" s="32">
        <f t="shared" si="24"/>
        <v>1.5625</v>
      </c>
      <c r="AS21" s="33">
        <v>1</v>
      </c>
      <c r="AT21" s="32">
        <f t="shared" si="25"/>
        <v>2.2727272727272729</v>
      </c>
      <c r="AU21" s="34">
        <v>0</v>
      </c>
      <c r="AV21" s="35">
        <f t="shared" si="26"/>
        <v>2</v>
      </c>
      <c r="AW21" s="36">
        <f t="shared" si="27"/>
        <v>1.8518518518518516</v>
      </c>
      <c r="AX21" s="31">
        <v>0</v>
      </c>
      <c r="AY21" s="32">
        <f t="shared" si="28"/>
        <v>0</v>
      </c>
      <c r="AZ21" s="31">
        <v>0</v>
      </c>
      <c r="BA21" s="32">
        <f t="shared" si="29"/>
        <v>0</v>
      </c>
      <c r="BB21" s="34">
        <v>0</v>
      </c>
      <c r="BC21" s="35">
        <f t="shared" si="30"/>
        <v>0</v>
      </c>
      <c r="BD21" s="36">
        <f t="shared" si="31"/>
        <v>0</v>
      </c>
      <c r="BE21" s="31">
        <v>0</v>
      </c>
      <c r="BF21" s="32"/>
      <c r="BG21" s="37">
        <v>0</v>
      </c>
      <c r="BH21" s="32"/>
      <c r="BI21" s="34">
        <v>0</v>
      </c>
      <c r="BJ21" s="35">
        <f t="shared" si="32"/>
        <v>0</v>
      </c>
      <c r="BK21" s="36"/>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49</v>
      </c>
      <c r="B22" s="9">
        <v>1585580</v>
      </c>
      <c r="C22" s="28">
        <f t="shared" si="0"/>
        <v>5.4272338786341416</v>
      </c>
      <c r="D22" s="9">
        <v>1648446</v>
      </c>
      <c r="E22" s="28">
        <f t="shared" si="1"/>
        <v>5.5130944379031321</v>
      </c>
      <c r="F22" s="29">
        <f t="shared" si="2"/>
        <v>3234026</v>
      </c>
      <c r="G22" s="30">
        <f t="shared" si="3"/>
        <v>5.4706618326072469</v>
      </c>
      <c r="H22" s="31">
        <v>874</v>
      </c>
      <c r="I22" s="32">
        <f t="shared" si="4"/>
        <v>5.4785933680185543</v>
      </c>
      <c r="J22" s="33">
        <v>436</v>
      </c>
      <c r="K22" s="32">
        <f t="shared" si="5"/>
        <v>3.832293223169553</v>
      </c>
      <c r="L22" s="34">
        <v>0</v>
      </c>
      <c r="M22" s="35">
        <f t="shared" si="6"/>
        <v>1310</v>
      </c>
      <c r="N22" s="36">
        <f t="shared" si="7"/>
        <v>4.7932674716428831</v>
      </c>
      <c r="O22" s="31">
        <v>635</v>
      </c>
      <c r="P22" s="32">
        <f t="shared" si="8"/>
        <v>5.5706640933415219</v>
      </c>
      <c r="Q22" s="33">
        <v>313</v>
      </c>
      <c r="R22" s="32">
        <f t="shared" si="9"/>
        <v>4.0681050168962827</v>
      </c>
      <c r="S22" s="34">
        <v>0</v>
      </c>
      <c r="T22" s="35">
        <f t="shared" si="10"/>
        <v>948</v>
      </c>
      <c r="U22" s="36">
        <f t="shared" si="11"/>
        <v>4.9651704813282356</v>
      </c>
      <c r="V22" s="31">
        <v>363</v>
      </c>
      <c r="W22" s="32">
        <f t="shared" si="12"/>
        <v>5.7237464522232733</v>
      </c>
      <c r="X22" s="33">
        <v>172</v>
      </c>
      <c r="Y22" s="32">
        <f t="shared" si="13"/>
        <v>4.3075381918357118</v>
      </c>
      <c r="Z22" s="34">
        <v>0</v>
      </c>
      <c r="AA22" s="35">
        <f t="shared" si="14"/>
        <v>535</v>
      </c>
      <c r="AB22" s="36">
        <f t="shared" si="15"/>
        <v>5.1765844218674406</v>
      </c>
      <c r="AC22" s="31">
        <v>138</v>
      </c>
      <c r="AD22" s="32">
        <f t="shared" si="16"/>
        <v>5.4696789536266346</v>
      </c>
      <c r="AE22" s="33">
        <v>64</v>
      </c>
      <c r="AF22" s="32">
        <f t="shared" si="17"/>
        <v>4.002501563477173</v>
      </c>
      <c r="AG22" s="34">
        <v>0</v>
      </c>
      <c r="AH22" s="35">
        <f t="shared" si="18"/>
        <v>202</v>
      </c>
      <c r="AI22" s="36">
        <f t="shared" si="19"/>
        <v>4.90053372149442</v>
      </c>
      <c r="AJ22" s="31">
        <v>20</v>
      </c>
      <c r="AK22" s="32">
        <f t="shared" si="20"/>
        <v>5.037783375314862</v>
      </c>
      <c r="AL22" s="33">
        <v>13</v>
      </c>
      <c r="AM22" s="32">
        <f t="shared" si="21"/>
        <v>5.2</v>
      </c>
      <c r="AN22" s="34">
        <v>0</v>
      </c>
      <c r="AO22" s="35">
        <f t="shared" si="22"/>
        <v>33</v>
      </c>
      <c r="AP22" s="36">
        <f t="shared" si="23"/>
        <v>5.1004636785162285</v>
      </c>
      <c r="AQ22" s="31">
        <v>1</v>
      </c>
      <c r="AR22" s="32">
        <f t="shared" si="24"/>
        <v>1.5625</v>
      </c>
      <c r="AS22" s="33">
        <v>2</v>
      </c>
      <c r="AT22" s="32">
        <f t="shared" si="25"/>
        <v>4.5454545454545459</v>
      </c>
      <c r="AU22" s="34">
        <v>0</v>
      </c>
      <c r="AV22" s="35">
        <f t="shared" si="26"/>
        <v>3</v>
      </c>
      <c r="AW22" s="36">
        <f t="shared" si="27"/>
        <v>2.7777777777777777</v>
      </c>
      <c r="AX22" s="31">
        <v>1</v>
      </c>
      <c r="AY22" s="32">
        <f t="shared" si="28"/>
        <v>50</v>
      </c>
      <c r="AZ22" s="31">
        <v>0</v>
      </c>
      <c r="BA22" s="32">
        <f t="shared" si="29"/>
        <v>0</v>
      </c>
      <c r="BB22" s="34">
        <v>0</v>
      </c>
      <c r="BC22" s="35">
        <f t="shared" si="30"/>
        <v>1</v>
      </c>
      <c r="BD22" s="36">
        <f t="shared" si="31"/>
        <v>20</v>
      </c>
      <c r="BE22" s="31">
        <v>0</v>
      </c>
      <c r="BF22" s="32"/>
      <c r="BG22" s="37">
        <v>0</v>
      </c>
      <c r="BH22" s="32"/>
      <c r="BI22" s="34">
        <v>0</v>
      </c>
      <c r="BJ22" s="35">
        <f t="shared" si="32"/>
        <v>0</v>
      </c>
      <c r="BK22" s="36"/>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50</v>
      </c>
      <c r="B23" s="9">
        <v>1455983</v>
      </c>
      <c r="C23" s="28">
        <f t="shared" si="0"/>
        <v>4.9836402227042313</v>
      </c>
      <c r="D23" s="9">
        <v>1550793</v>
      </c>
      <c r="E23" s="28">
        <f t="shared" si="1"/>
        <v>5.186501870633986</v>
      </c>
      <c r="F23" s="29">
        <f t="shared" si="2"/>
        <v>3006776</v>
      </c>
      <c r="G23" s="30">
        <f t="shared" si="3"/>
        <v>5.0862468954793458</v>
      </c>
      <c r="H23" s="31">
        <v>1146</v>
      </c>
      <c r="I23" s="32">
        <f t="shared" si="4"/>
        <v>7.1836018303767322</v>
      </c>
      <c r="J23" s="33">
        <v>569</v>
      </c>
      <c r="K23" s="32">
        <f t="shared" si="5"/>
        <v>5.0013184495033842</v>
      </c>
      <c r="L23" s="34">
        <v>0</v>
      </c>
      <c r="M23" s="35">
        <f t="shared" si="6"/>
        <v>1715</v>
      </c>
      <c r="N23" s="36">
        <f t="shared" si="7"/>
        <v>6.2751555067691189</v>
      </c>
      <c r="O23" s="31">
        <v>839</v>
      </c>
      <c r="P23" s="32">
        <f t="shared" si="8"/>
        <v>7.3602947626984827</v>
      </c>
      <c r="Q23" s="33">
        <v>418</v>
      </c>
      <c r="R23" s="32">
        <f t="shared" si="9"/>
        <v>5.432804782947751</v>
      </c>
      <c r="S23" s="34">
        <v>0</v>
      </c>
      <c r="T23" s="35">
        <f t="shared" si="10"/>
        <v>1257</v>
      </c>
      <c r="U23" s="36">
        <f t="shared" si="11"/>
        <v>6.5835646572042101</v>
      </c>
      <c r="V23" s="31">
        <v>469</v>
      </c>
      <c r="W23" s="32">
        <f t="shared" si="12"/>
        <v>7.3951434878587197</v>
      </c>
      <c r="X23" s="33">
        <v>235</v>
      </c>
      <c r="Y23" s="32">
        <f t="shared" si="13"/>
        <v>5.8852992737290259</v>
      </c>
      <c r="Z23" s="34">
        <v>0</v>
      </c>
      <c r="AA23" s="35">
        <f t="shared" si="14"/>
        <v>704</v>
      </c>
      <c r="AB23" s="36">
        <f t="shared" si="15"/>
        <v>6.8118045476536047</v>
      </c>
      <c r="AC23" s="31">
        <v>190</v>
      </c>
      <c r="AD23" s="32">
        <f t="shared" si="16"/>
        <v>7.5307173999207295</v>
      </c>
      <c r="AE23" s="33">
        <v>87</v>
      </c>
      <c r="AF23" s="32">
        <f t="shared" si="17"/>
        <v>5.4409005628517821</v>
      </c>
      <c r="AG23" s="34">
        <v>0</v>
      </c>
      <c r="AH23" s="35">
        <f t="shared" si="18"/>
        <v>277</v>
      </c>
      <c r="AI23" s="36">
        <f t="shared" si="19"/>
        <v>6.7200388161086853</v>
      </c>
      <c r="AJ23" s="31">
        <v>37</v>
      </c>
      <c r="AK23" s="32">
        <f t="shared" si="20"/>
        <v>9.3198992443324933</v>
      </c>
      <c r="AL23" s="33">
        <v>16</v>
      </c>
      <c r="AM23" s="32">
        <f t="shared" si="21"/>
        <v>6.4</v>
      </c>
      <c r="AN23" s="34">
        <v>0</v>
      </c>
      <c r="AO23" s="35">
        <f t="shared" si="22"/>
        <v>53</v>
      </c>
      <c r="AP23" s="36">
        <f t="shared" si="23"/>
        <v>8.1916537867078816</v>
      </c>
      <c r="AQ23" s="31">
        <v>7</v>
      </c>
      <c r="AR23" s="32">
        <f t="shared" si="24"/>
        <v>10.9375</v>
      </c>
      <c r="AS23" s="33">
        <v>4</v>
      </c>
      <c r="AT23" s="32">
        <f t="shared" si="25"/>
        <v>9.0909090909090917</v>
      </c>
      <c r="AU23" s="34">
        <v>0</v>
      </c>
      <c r="AV23" s="35">
        <f t="shared" si="26"/>
        <v>11</v>
      </c>
      <c r="AW23" s="36">
        <f t="shared" si="27"/>
        <v>10.185185185185185</v>
      </c>
      <c r="AX23" s="31">
        <v>0</v>
      </c>
      <c r="AY23" s="32">
        <f t="shared" si="28"/>
        <v>0</v>
      </c>
      <c r="AZ23" s="31">
        <v>0</v>
      </c>
      <c r="BA23" s="32">
        <f t="shared" si="29"/>
        <v>0</v>
      </c>
      <c r="BB23" s="34">
        <v>0</v>
      </c>
      <c r="BC23" s="35">
        <f t="shared" si="30"/>
        <v>0</v>
      </c>
      <c r="BD23" s="36">
        <f t="shared" si="31"/>
        <v>0</v>
      </c>
      <c r="BE23" s="31">
        <v>0</v>
      </c>
      <c r="BF23" s="32"/>
      <c r="BG23" s="37">
        <v>0</v>
      </c>
      <c r="BH23" s="32"/>
      <c r="BI23" s="34">
        <v>0</v>
      </c>
      <c r="BJ23" s="35">
        <f t="shared" si="32"/>
        <v>0</v>
      </c>
      <c r="BK23" s="36"/>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51</v>
      </c>
      <c r="B24" s="9">
        <v>1389405</v>
      </c>
      <c r="C24" s="28">
        <f t="shared" si="0"/>
        <v>4.7557523979513299</v>
      </c>
      <c r="D24" s="9">
        <v>1510747</v>
      </c>
      <c r="E24" s="28">
        <f t="shared" si="1"/>
        <v>5.0525712597069257</v>
      </c>
      <c r="F24" s="29">
        <f t="shared" si="2"/>
        <v>2900152</v>
      </c>
      <c r="G24" s="30">
        <f t="shared" si="3"/>
        <v>4.9058822826902357</v>
      </c>
      <c r="H24" s="31">
        <v>1817</v>
      </c>
      <c r="I24" s="32">
        <f t="shared" si="4"/>
        <v>11.389707265091205</v>
      </c>
      <c r="J24" s="33">
        <v>949</v>
      </c>
      <c r="K24" s="32">
        <f t="shared" si="5"/>
        <v>8.3413905247429021</v>
      </c>
      <c r="L24" s="34">
        <v>0</v>
      </c>
      <c r="M24" s="35">
        <f t="shared" si="6"/>
        <v>2766</v>
      </c>
      <c r="N24" s="36">
        <f t="shared" si="7"/>
        <v>10.120746432491767</v>
      </c>
      <c r="O24" s="31">
        <v>1347</v>
      </c>
      <c r="P24" s="32">
        <f t="shared" si="8"/>
        <v>11.816826037371699</v>
      </c>
      <c r="Q24" s="33">
        <v>688</v>
      </c>
      <c r="R24" s="32">
        <f t="shared" si="9"/>
        <v>8.9420327527943844</v>
      </c>
      <c r="S24" s="34">
        <v>0</v>
      </c>
      <c r="T24" s="35">
        <f t="shared" si="10"/>
        <v>2035</v>
      </c>
      <c r="U24" s="36">
        <f t="shared" si="11"/>
        <v>10.658356465720422</v>
      </c>
      <c r="V24" s="31">
        <v>756</v>
      </c>
      <c r="W24" s="32">
        <f t="shared" si="12"/>
        <v>11.920529801324504</v>
      </c>
      <c r="X24" s="33">
        <v>390</v>
      </c>
      <c r="Y24" s="32">
        <f t="shared" si="13"/>
        <v>9.7670924117205118</v>
      </c>
      <c r="Z24" s="34">
        <v>0</v>
      </c>
      <c r="AA24" s="35">
        <f t="shared" si="14"/>
        <v>1146</v>
      </c>
      <c r="AB24" s="36">
        <f t="shared" si="15"/>
        <v>11.088534107402031</v>
      </c>
      <c r="AC24" s="31">
        <v>310</v>
      </c>
      <c r="AD24" s="32">
        <f t="shared" si="16"/>
        <v>12.286959968291717</v>
      </c>
      <c r="AE24" s="33">
        <v>159</v>
      </c>
      <c r="AF24" s="32">
        <f t="shared" si="17"/>
        <v>9.9437148217636029</v>
      </c>
      <c r="AG24" s="34">
        <v>0</v>
      </c>
      <c r="AH24" s="35">
        <f t="shared" si="18"/>
        <v>469</v>
      </c>
      <c r="AI24" s="36">
        <f t="shared" si="19"/>
        <v>11.377971858321203</v>
      </c>
      <c r="AJ24" s="31">
        <v>44</v>
      </c>
      <c r="AK24" s="32">
        <f t="shared" si="20"/>
        <v>11.083123425692696</v>
      </c>
      <c r="AL24" s="33">
        <v>23</v>
      </c>
      <c r="AM24" s="32">
        <f t="shared" si="21"/>
        <v>9.1999999999999993</v>
      </c>
      <c r="AN24" s="34">
        <v>0</v>
      </c>
      <c r="AO24" s="35">
        <f t="shared" si="22"/>
        <v>67</v>
      </c>
      <c r="AP24" s="36">
        <f t="shared" si="23"/>
        <v>10.35548686244204</v>
      </c>
      <c r="AQ24" s="31">
        <v>6</v>
      </c>
      <c r="AR24" s="32">
        <f t="shared" si="24"/>
        <v>9.375</v>
      </c>
      <c r="AS24" s="33">
        <v>4</v>
      </c>
      <c r="AT24" s="32">
        <f t="shared" si="25"/>
        <v>9.0909090909090917</v>
      </c>
      <c r="AU24" s="34">
        <v>0</v>
      </c>
      <c r="AV24" s="35">
        <f t="shared" si="26"/>
        <v>10</v>
      </c>
      <c r="AW24" s="36">
        <f t="shared" si="27"/>
        <v>9.2592592592592595</v>
      </c>
      <c r="AX24" s="31">
        <v>0</v>
      </c>
      <c r="AY24" s="32">
        <f t="shared" si="28"/>
        <v>0</v>
      </c>
      <c r="AZ24" s="31">
        <v>1</v>
      </c>
      <c r="BA24" s="32">
        <f t="shared" si="29"/>
        <v>33.333333333333329</v>
      </c>
      <c r="BB24" s="34">
        <v>0</v>
      </c>
      <c r="BC24" s="35">
        <f t="shared" si="30"/>
        <v>1</v>
      </c>
      <c r="BD24" s="36">
        <f t="shared" si="31"/>
        <v>20</v>
      </c>
      <c r="BE24" s="31">
        <v>0</v>
      </c>
      <c r="BF24" s="32"/>
      <c r="BG24" s="37">
        <v>0</v>
      </c>
      <c r="BH24" s="32"/>
      <c r="BI24" s="34">
        <v>0</v>
      </c>
      <c r="BJ24" s="35">
        <f t="shared" si="32"/>
        <v>0</v>
      </c>
      <c r="BK24" s="36"/>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52</v>
      </c>
      <c r="B25" s="9">
        <v>918891</v>
      </c>
      <c r="C25" s="28">
        <f t="shared" si="0"/>
        <v>3.1452442424677445</v>
      </c>
      <c r="D25" s="9">
        <v>1066234</v>
      </c>
      <c r="E25" s="28">
        <f t="shared" si="1"/>
        <v>3.5659334518104977</v>
      </c>
      <c r="F25" s="29">
        <f t="shared" si="2"/>
        <v>1985125</v>
      </c>
      <c r="G25" s="30">
        <f t="shared" si="3"/>
        <v>3.3580272918196887</v>
      </c>
      <c r="H25" s="31">
        <v>2451</v>
      </c>
      <c r="I25" s="32">
        <f t="shared" si="4"/>
        <v>15.363881401617252</v>
      </c>
      <c r="J25" s="33">
        <v>1405</v>
      </c>
      <c r="K25" s="32">
        <f t="shared" si="5"/>
        <v>12.349477015030324</v>
      </c>
      <c r="L25" s="34">
        <v>0</v>
      </c>
      <c r="M25" s="35">
        <f t="shared" si="6"/>
        <v>3856</v>
      </c>
      <c r="N25" s="36">
        <f t="shared" si="7"/>
        <v>14.109037687522868</v>
      </c>
      <c r="O25" s="31">
        <v>1794</v>
      </c>
      <c r="P25" s="32">
        <f t="shared" si="8"/>
        <v>15.738222651109746</v>
      </c>
      <c r="Q25" s="33">
        <v>1022</v>
      </c>
      <c r="R25" s="32">
        <f t="shared" si="9"/>
        <v>13.283077722900963</v>
      </c>
      <c r="S25" s="34">
        <v>0</v>
      </c>
      <c r="T25" s="35">
        <f t="shared" si="10"/>
        <v>2816</v>
      </c>
      <c r="U25" s="36">
        <f t="shared" si="11"/>
        <v>14.748860839050963</v>
      </c>
      <c r="V25" s="31">
        <v>1062</v>
      </c>
      <c r="W25" s="32">
        <f t="shared" si="12"/>
        <v>16.74550614947966</v>
      </c>
      <c r="X25" s="33">
        <v>557</v>
      </c>
      <c r="Y25" s="32">
        <f t="shared" si="13"/>
        <v>13.949411470072626</v>
      </c>
      <c r="Z25" s="34">
        <v>0</v>
      </c>
      <c r="AA25" s="35">
        <f t="shared" si="14"/>
        <v>1619</v>
      </c>
      <c r="AB25" s="36">
        <f t="shared" si="15"/>
        <v>15.665215287856798</v>
      </c>
      <c r="AC25" s="31">
        <v>421</v>
      </c>
      <c r="AD25" s="32">
        <f t="shared" si="16"/>
        <v>16.686484344034881</v>
      </c>
      <c r="AE25" s="33">
        <v>225</v>
      </c>
      <c r="AF25" s="32">
        <f t="shared" si="17"/>
        <v>14.071294559099437</v>
      </c>
      <c r="AG25" s="34">
        <v>0</v>
      </c>
      <c r="AH25" s="35">
        <f t="shared" si="18"/>
        <v>646</v>
      </c>
      <c r="AI25" s="36">
        <f t="shared" si="19"/>
        <v>15.672003881610868</v>
      </c>
      <c r="AJ25" s="31">
        <v>69</v>
      </c>
      <c r="AK25" s="32">
        <f t="shared" si="20"/>
        <v>17.380352644836272</v>
      </c>
      <c r="AL25" s="33">
        <v>28</v>
      </c>
      <c r="AM25" s="32">
        <f t="shared" si="21"/>
        <v>11.200000000000001</v>
      </c>
      <c r="AN25" s="34">
        <v>0</v>
      </c>
      <c r="AO25" s="35">
        <f t="shared" si="22"/>
        <v>97</v>
      </c>
      <c r="AP25" s="36">
        <f t="shared" si="23"/>
        <v>14.992272024729521</v>
      </c>
      <c r="AQ25" s="31">
        <v>6</v>
      </c>
      <c r="AR25" s="32">
        <f t="shared" si="24"/>
        <v>9.375</v>
      </c>
      <c r="AS25" s="33">
        <v>7</v>
      </c>
      <c r="AT25" s="32">
        <f t="shared" si="25"/>
        <v>15.909090909090908</v>
      </c>
      <c r="AU25" s="34">
        <v>0</v>
      </c>
      <c r="AV25" s="35">
        <f t="shared" si="26"/>
        <v>13</v>
      </c>
      <c r="AW25" s="36">
        <f t="shared" si="27"/>
        <v>12.037037037037036</v>
      </c>
      <c r="AX25" s="31">
        <v>0</v>
      </c>
      <c r="AY25" s="32">
        <f t="shared" si="28"/>
        <v>0</v>
      </c>
      <c r="AZ25" s="31">
        <v>2</v>
      </c>
      <c r="BA25" s="32">
        <f t="shared" si="29"/>
        <v>66.666666666666657</v>
      </c>
      <c r="BB25" s="34">
        <v>0</v>
      </c>
      <c r="BC25" s="35">
        <f t="shared" si="30"/>
        <v>2</v>
      </c>
      <c r="BD25" s="36">
        <f t="shared" si="31"/>
        <v>40</v>
      </c>
      <c r="BE25" s="31">
        <v>0</v>
      </c>
      <c r="BF25" s="32"/>
      <c r="BG25" s="37">
        <v>0</v>
      </c>
      <c r="BH25" s="32"/>
      <c r="BI25" s="34">
        <v>0</v>
      </c>
      <c r="BJ25" s="35">
        <f t="shared" si="32"/>
        <v>0</v>
      </c>
      <c r="BK25" s="36"/>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53</v>
      </c>
      <c r="B26" s="9">
        <v>655504</v>
      </c>
      <c r="C26" s="28">
        <f t="shared" si="0"/>
        <v>2.2437048375863688</v>
      </c>
      <c r="D26" s="9">
        <v>836293</v>
      </c>
      <c r="E26" s="28">
        <f t="shared" si="1"/>
        <v>2.7969143585882246</v>
      </c>
      <c r="F26" s="29">
        <f t="shared" si="2"/>
        <v>1491797</v>
      </c>
      <c r="G26" s="30">
        <f t="shared" si="3"/>
        <v>2.5235161714525467</v>
      </c>
      <c r="H26" s="31">
        <v>3149</v>
      </c>
      <c r="I26" s="32">
        <f t="shared" si="4"/>
        <v>19.739233999874632</v>
      </c>
      <c r="J26" s="33">
        <v>2100</v>
      </c>
      <c r="K26" s="32">
        <f t="shared" si="5"/>
        <v>18.458293047376287</v>
      </c>
      <c r="L26" s="34">
        <v>0</v>
      </c>
      <c r="M26" s="35">
        <f t="shared" si="6"/>
        <v>5249</v>
      </c>
      <c r="N26" s="36">
        <f t="shared" si="7"/>
        <v>19.206000731796561</v>
      </c>
      <c r="O26" s="31">
        <v>2267</v>
      </c>
      <c r="P26" s="32">
        <f t="shared" si="8"/>
        <v>19.88770944819721</v>
      </c>
      <c r="Q26" s="33">
        <v>1407</v>
      </c>
      <c r="R26" s="32">
        <f t="shared" si="9"/>
        <v>18.286976865089681</v>
      </c>
      <c r="S26" s="34">
        <v>0</v>
      </c>
      <c r="T26" s="35">
        <f t="shared" si="10"/>
        <v>3674</v>
      </c>
      <c r="U26" s="36">
        <f t="shared" si="11"/>
        <v>19.2426543759493</v>
      </c>
      <c r="V26" s="31">
        <v>1282</v>
      </c>
      <c r="W26" s="32">
        <f t="shared" si="12"/>
        <v>20.21444339325134</v>
      </c>
      <c r="X26" s="33">
        <v>755</v>
      </c>
      <c r="Y26" s="32">
        <f t="shared" si="13"/>
        <v>18.908089156023038</v>
      </c>
      <c r="Z26" s="34">
        <v>0</v>
      </c>
      <c r="AA26" s="35">
        <f t="shared" si="14"/>
        <v>2037</v>
      </c>
      <c r="AB26" s="36">
        <f t="shared" si="15"/>
        <v>19.709724238026123</v>
      </c>
      <c r="AC26" s="31">
        <v>510</v>
      </c>
      <c r="AD26" s="32">
        <f t="shared" si="16"/>
        <v>20.214030915576693</v>
      </c>
      <c r="AE26" s="33">
        <v>290</v>
      </c>
      <c r="AF26" s="32">
        <f t="shared" si="17"/>
        <v>18.13633520950594</v>
      </c>
      <c r="AG26" s="34">
        <v>0</v>
      </c>
      <c r="AH26" s="35">
        <f t="shared" si="18"/>
        <v>800</v>
      </c>
      <c r="AI26" s="36">
        <f t="shared" si="19"/>
        <v>19.408054342552159</v>
      </c>
      <c r="AJ26" s="31">
        <v>69</v>
      </c>
      <c r="AK26" s="32">
        <f t="shared" si="20"/>
        <v>17.380352644836272</v>
      </c>
      <c r="AL26" s="33">
        <v>49</v>
      </c>
      <c r="AM26" s="32">
        <f t="shared" si="21"/>
        <v>19.600000000000001</v>
      </c>
      <c r="AN26" s="34">
        <v>0</v>
      </c>
      <c r="AO26" s="35">
        <f t="shared" si="22"/>
        <v>118</v>
      </c>
      <c r="AP26" s="36">
        <f t="shared" si="23"/>
        <v>18.238021638330757</v>
      </c>
      <c r="AQ26" s="31">
        <v>14</v>
      </c>
      <c r="AR26" s="32">
        <f t="shared" si="24"/>
        <v>21.875</v>
      </c>
      <c r="AS26" s="33">
        <v>7</v>
      </c>
      <c r="AT26" s="32">
        <f t="shared" si="25"/>
        <v>15.909090909090908</v>
      </c>
      <c r="AU26" s="34">
        <v>0</v>
      </c>
      <c r="AV26" s="35">
        <f t="shared" si="26"/>
        <v>21</v>
      </c>
      <c r="AW26" s="36">
        <f t="shared" si="27"/>
        <v>19.444444444444446</v>
      </c>
      <c r="AX26" s="31">
        <v>1</v>
      </c>
      <c r="AY26" s="32">
        <f t="shared" si="28"/>
        <v>50</v>
      </c>
      <c r="AZ26" s="31">
        <v>0</v>
      </c>
      <c r="BA26" s="32">
        <f t="shared" si="29"/>
        <v>0</v>
      </c>
      <c r="BB26" s="34">
        <v>0</v>
      </c>
      <c r="BC26" s="35">
        <f t="shared" si="30"/>
        <v>1</v>
      </c>
      <c r="BD26" s="36">
        <f t="shared" si="31"/>
        <v>20</v>
      </c>
      <c r="BE26" s="31">
        <v>0</v>
      </c>
      <c r="BF26" s="32"/>
      <c r="BG26" s="37">
        <v>0</v>
      </c>
      <c r="BH26" s="32"/>
      <c r="BI26" s="34">
        <v>0</v>
      </c>
      <c r="BJ26" s="35">
        <f t="shared" si="32"/>
        <v>0</v>
      </c>
      <c r="BK26" s="36"/>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54</v>
      </c>
      <c r="B27" s="9">
        <v>362168</v>
      </c>
      <c r="C27" s="28">
        <f t="shared" si="0"/>
        <v>1.2396539054208364</v>
      </c>
      <c r="D27" s="9">
        <v>556269</v>
      </c>
      <c r="E27" s="28">
        <f t="shared" si="1"/>
        <v>1.8603967190177522</v>
      </c>
      <c r="F27" s="29">
        <f t="shared" si="2"/>
        <v>918437</v>
      </c>
      <c r="G27" s="30">
        <f t="shared" si="3"/>
        <v>1.5536233294210691</v>
      </c>
      <c r="H27" s="31">
        <v>2951</v>
      </c>
      <c r="I27" s="32">
        <f t="shared" si="4"/>
        <v>18.498088133893312</v>
      </c>
      <c r="J27" s="33">
        <v>2331</v>
      </c>
      <c r="K27" s="32">
        <f t="shared" si="5"/>
        <v>20.488705282587677</v>
      </c>
      <c r="L27" s="34">
        <v>0</v>
      </c>
      <c r="M27" s="35">
        <f t="shared" si="6"/>
        <v>5282</v>
      </c>
      <c r="N27" s="36">
        <f t="shared" si="7"/>
        <v>19.326747164288328</v>
      </c>
      <c r="O27" s="31">
        <v>2055</v>
      </c>
      <c r="P27" s="32">
        <f t="shared" si="8"/>
        <v>18.027897183963507</v>
      </c>
      <c r="Q27" s="33">
        <v>1518</v>
      </c>
      <c r="R27" s="32">
        <f t="shared" si="9"/>
        <v>19.729659474915518</v>
      </c>
      <c r="S27" s="34">
        <v>0</v>
      </c>
      <c r="T27" s="35">
        <f t="shared" si="10"/>
        <v>3573</v>
      </c>
      <c r="U27" s="36">
        <f t="shared" si="11"/>
        <v>18.713664693866864</v>
      </c>
      <c r="V27" s="31">
        <v>1097</v>
      </c>
      <c r="W27" s="32">
        <f t="shared" si="12"/>
        <v>17.297382529170608</v>
      </c>
      <c r="X27" s="33">
        <v>737</v>
      </c>
      <c r="Y27" s="32">
        <f t="shared" si="13"/>
        <v>18.457300275482094</v>
      </c>
      <c r="Z27" s="34">
        <v>0</v>
      </c>
      <c r="AA27" s="35">
        <f t="shared" si="14"/>
        <v>1834</v>
      </c>
      <c r="AB27" s="36">
        <f t="shared" si="15"/>
        <v>17.745524915336237</v>
      </c>
      <c r="AC27" s="31">
        <v>429</v>
      </c>
      <c r="AD27" s="32">
        <f t="shared" si="16"/>
        <v>17.003567181926279</v>
      </c>
      <c r="AE27" s="33">
        <v>314</v>
      </c>
      <c r="AF27" s="32">
        <f t="shared" si="17"/>
        <v>19.63727329580988</v>
      </c>
      <c r="AG27" s="34">
        <v>0</v>
      </c>
      <c r="AH27" s="35">
        <f t="shared" si="18"/>
        <v>743</v>
      </c>
      <c r="AI27" s="36">
        <f t="shared" si="19"/>
        <v>18.025230470645319</v>
      </c>
      <c r="AJ27" s="31">
        <v>75</v>
      </c>
      <c r="AK27" s="32">
        <f t="shared" si="20"/>
        <v>18.89168765743073</v>
      </c>
      <c r="AL27" s="33">
        <v>51</v>
      </c>
      <c r="AM27" s="32">
        <f t="shared" si="21"/>
        <v>20.399999999999999</v>
      </c>
      <c r="AN27" s="34">
        <v>0</v>
      </c>
      <c r="AO27" s="35">
        <f t="shared" si="22"/>
        <v>126</v>
      </c>
      <c r="AP27" s="36">
        <f t="shared" si="23"/>
        <v>19.474497681607421</v>
      </c>
      <c r="AQ27" s="31">
        <v>16</v>
      </c>
      <c r="AR27" s="32">
        <f t="shared" si="24"/>
        <v>25</v>
      </c>
      <c r="AS27" s="33">
        <v>8</v>
      </c>
      <c r="AT27" s="32">
        <f t="shared" si="25"/>
        <v>18.181818181818183</v>
      </c>
      <c r="AU27" s="34">
        <v>0</v>
      </c>
      <c r="AV27" s="35">
        <f t="shared" si="26"/>
        <v>24</v>
      </c>
      <c r="AW27" s="36">
        <f t="shared" si="27"/>
        <v>22.222222222222221</v>
      </c>
      <c r="AX27" s="31">
        <v>0</v>
      </c>
      <c r="AY27" s="32">
        <f t="shared" si="28"/>
        <v>0</v>
      </c>
      <c r="AZ27" s="31">
        <v>0</v>
      </c>
      <c r="BA27" s="32">
        <f t="shared" si="29"/>
        <v>0</v>
      </c>
      <c r="BB27" s="34">
        <v>0</v>
      </c>
      <c r="BC27" s="35">
        <f t="shared" si="30"/>
        <v>0</v>
      </c>
      <c r="BD27" s="36">
        <f t="shared" si="31"/>
        <v>0</v>
      </c>
      <c r="BE27" s="31">
        <v>0</v>
      </c>
      <c r="BF27" s="32"/>
      <c r="BG27" s="37">
        <v>0</v>
      </c>
      <c r="BH27" s="32"/>
      <c r="BI27" s="34">
        <v>0</v>
      </c>
      <c r="BJ27" s="35">
        <f t="shared" si="32"/>
        <v>0</v>
      </c>
      <c r="BK27" s="36"/>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55</v>
      </c>
      <c r="B28" s="9">
        <v>167009</v>
      </c>
      <c r="C28" s="28">
        <f t="shared" si="0"/>
        <v>0.57165006044274613</v>
      </c>
      <c r="D28" s="9">
        <v>361950</v>
      </c>
      <c r="E28" s="28">
        <f t="shared" si="1"/>
        <v>1.2105125262210825</v>
      </c>
      <c r="F28" s="29">
        <f t="shared" si="2"/>
        <v>528959</v>
      </c>
      <c r="G28" s="30">
        <f t="shared" si="3"/>
        <v>0.89478433763800824</v>
      </c>
      <c r="H28" s="31">
        <v>2254</v>
      </c>
      <c r="I28" s="32">
        <f t="shared" si="4"/>
        <v>14.129003949100483</v>
      </c>
      <c r="J28" s="33">
        <v>2863</v>
      </c>
      <c r="K28" s="32">
        <f t="shared" si="5"/>
        <v>25.164806187922999</v>
      </c>
      <c r="L28" s="34">
        <v>0</v>
      </c>
      <c r="M28" s="35">
        <f t="shared" si="6"/>
        <v>5117</v>
      </c>
      <c r="N28" s="36">
        <f t="shared" si="7"/>
        <v>18.723015001829491</v>
      </c>
      <c r="O28" s="31">
        <v>1529</v>
      </c>
      <c r="P28" s="32">
        <f t="shared" si="8"/>
        <v>13.413457320817615</v>
      </c>
      <c r="Q28" s="33">
        <v>1790</v>
      </c>
      <c r="R28" s="32">
        <f t="shared" si="9"/>
        <v>23.264881726020274</v>
      </c>
      <c r="S28" s="34">
        <v>0</v>
      </c>
      <c r="T28" s="35">
        <f t="shared" si="10"/>
        <v>3319</v>
      </c>
      <c r="U28" s="36">
        <f t="shared" si="11"/>
        <v>17.3833342062536</v>
      </c>
      <c r="V28" s="31">
        <v>809</v>
      </c>
      <c r="W28" s="32">
        <f t="shared" si="12"/>
        <v>12.756228319142227</v>
      </c>
      <c r="X28" s="33">
        <v>836</v>
      </c>
      <c r="Y28" s="32">
        <f t="shared" si="13"/>
        <v>20.9366391184573</v>
      </c>
      <c r="Z28" s="34">
        <v>0</v>
      </c>
      <c r="AA28" s="35">
        <f t="shared" si="14"/>
        <v>1645</v>
      </c>
      <c r="AB28" s="36">
        <f t="shared" si="15"/>
        <v>15.916787614900823</v>
      </c>
      <c r="AC28" s="31">
        <v>325</v>
      </c>
      <c r="AD28" s="32">
        <f t="shared" si="16"/>
        <v>12.881490289338091</v>
      </c>
      <c r="AE28" s="33">
        <v>328</v>
      </c>
      <c r="AF28" s="32">
        <f t="shared" si="17"/>
        <v>20.512820512820511</v>
      </c>
      <c r="AG28" s="34">
        <v>0</v>
      </c>
      <c r="AH28" s="35">
        <f t="shared" si="18"/>
        <v>653</v>
      </c>
      <c r="AI28" s="36">
        <f t="shared" si="19"/>
        <v>15.8418243571082</v>
      </c>
      <c r="AJ28" s="31">
        <v>53</v>
      </c>
      <c r="AK28" s="32">
        <f t="shared" si="20"/>
        <v>13.350125944584383</v>
      </c>
      <c r="AL28" s="33">
        <v>54</v>
      </c>
      <c r="AM28" s="32">
        <f t="shared" si="21"/>
        <v>21.6</v>
      </c>
      <c r="AN28" s="34">
        <v>0</v>
      </c>
      <c r="AO28" s="35">
        <f t="shared" si="22"/>
        <v>107</v>
      </c>
      <c r="AP28" s="36">
        <f t="shared" si="23"/>
        <v>16.537867078825347</v>
      </c>
      <c r="AQ28" s="31">
        <v>11</v>
      </c>
      <c r="AR28" s="32">
        <f t="shared" si="24"/>
        <v>17.1875</v>
      </c>
      <c r="AS28" s="33">
        <v>10</v>
      </c>
      <c r="AT28" s="32">
        <f t="shared" si="25"/>
        <v>22.727272727272727</v>
      </c>
      <c r="AU28" s="34">
        <v>0</v>
      </c>
      <c r="AV28" s="35">
        <f t="shared" si="26"/>
        <v>21</v>
      </c>
      <c r="AW28" s="36">
        <f t="shared" si="27"/>
        <v>19.444444444444446</v>
      </c>
      <c r="AX28" s="31">
        <v>0</v>
      </c>
      <c r="AY28" s="32">
        <f t="shared" si="28"/>
        <v>0</v>
      </c>
      <c r="AZ28" s="31">
        <v>0</v>
      </c>
      <c r="BA28" s="32">
        <f t="shared" si="29"/>
        <v>0</v>
      </c>
      <c r="BB28" s="34">
        <v>0</v>
      </c>
      <c r="BC28" s="35">
        <f t="shared" si="30"/>
        <v>0</v>
      </c>
      <c r="BD28" s="36">
        <f t="shared" si="31"/>
        <v>0</v>
      </c>
      <c r="BE28" s="31">
        <v>0</v>
      </c>
      <c r="BF28" s="32"/>
      <c r="BG28" s="37">
        <v>0</v>
      </c>
      <c r="BH28" s="32"/>
      <c r="BI28" s="34">
        <v>0</v>
      </c>
      <c r="BJ28" s="35">
        <f t="shared" si="32"/>
        <v>0</v>
      </c>
      <c r="BK28" s="36"/>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6" t="s">
        <v>56</v>
      </c>
      <c r="B30" s="47">
        <f t="shared" ref="B30:AG30" si="33">SUM(B10:B28)</f>
        <v>29215251</v>
      </c>
      <c r="C30" s="48">
        <f t="shared" si="33"/>
        <v>99.999999999999986</v>
      </c>
      <c r="D30" s="29">
        <f t="shared" si="33"/>
        <v>29900558</v>
      </c>
      <c r="E30" s="48">
        <f t="shared" si="33"/>
        <v>100</v>
      </c>
      <c r="F30" s="29">
        <f t="shared" si="33"/>
        <v>59115809</v>
      </c>
      <c r="G30" s="48">
        <f t="shared" si="33"/>
        <v>100</v>
      </c>
      <c r="H30" s="49">
        <f t="shared" si="33"/>
        <v>15953</v>
      </c>
      <c r="I30" s="50">
        <f t="shared" si="33"/>
        <v>100</v>
      </c>
      <c r="J30" s="51">
        <f t="shared" si="33"/>
        <v>11377</v>
      </c>
      <c r="K30" s="52">
        <f t="shared" si="33"/>
        <v>100</v>
      </c>
      <c r="L30" s="53">
        <f t="shared" si="33"/>
        <v>0</v>
      </c>
      <c r="M30" s="51">
        <f t="shared" si="33"/>
        <v>27330</v>
      </c>
      <c r="N30" s="54">
        <f t="shared" si="33"/>
        <v>100.00000000000001</v>
      </c>
      <c r="O30" s="49">
        <f t="shared" si="33"/>
        <v>11399</v>
      </c>
      <c r="P30" s="50">
        <f t="shared" si="33"/>
        <v>100</v>
      </c>
      <c r="Q30" s="51">
        <f t="shared" si="33"/>
        <v>7694</v>
      </c>
      <c r="R30" s="52">
        <f t="shared" si="33"/>
        <v>100</v>
      </c>
      <c r="S30" s="53">
        <f t="shared" si="33"/>
        <v>0</v>
      </c>
      <c r="T30" s="51">
        <f t="shared" si="33"/>
        <v>19093</v>
      </c>
      <c r="U30" s="54">
        <f t="shared" si="33"/>
        <v>100</v>
      </c>
      <c r="V30" s="49">
        <f t="shared" si="33"/>
        <v>6342</v>
      </c>
      <c r="W30" s="50">
        <f t="shared" si="33"/>
        <v>100</v>
      </c>
      <c r="X30" s="51">
        <f t="shared" si="33"/>
        <v>3993</v>
      </c>
      <c r="Y30" s="52">
        <f t="shared" si="33"/>
        <v>100</v>
      </c>
      <c r="Z30" s="53">
        <f t="shared" si="33"/>
        <v>0</v>
      </c>
      <c r="AA30" s="51">
        <f t="shared" si="33"/>
        <v>10335</v>
      </c>
      <c r="AB30" s="54">
        <f t="shared" si="33"/>
        <v>100</v>
      </c>
      <c r="AC30" s="49">
        <f t="shared" si="33"/>
        <v>2523</v>
      </c>
      <c r="AD30" s="50">
        <f t="shared" si="33"/>
        <v>100.00000000000001</v>
      </c>
      <c r="AE30" s="51">
        <f t="shared" si="33"/>
        <v>1599</v>
      </c>
      <c r="AF30" s="52">
        <f t="shared" si="33"/>
        <v>100</v>
      </c>
      <c r="AG30" s="53">
        <f t="shared" si="33"/>
        <v>0</v>
      </c>
      <c r="AH30" s="51">
        <f t="shared" ref="AH30:BE30" si="34">SUM(AH10:AH28)</f>
        <v>4122</v>
      </c>
      <c r="AI30" s="54">
        <f t="shared" si="34"/>
        <v>99.999999999999986</v>
      </c>
      <c r="AJ30" s="49">
        <f t="shared" si="34"/>
        <v>397</v>
      </c>
      <c r="AK30" s="50">
        <f t="shared" si="34"/>
        <v>99.999999999999986</v>
      </c>
      <c r="AL30" s="51">
        <f t="shared" si="34"/>
        <v>250</v>
      </c>
      <c r="AM30" s="52">
        <f t="shared" si="34"/>
        <v>100</v>
      </c>
      <c r="AN30" s="53">
        <f t="shared" si="34"/>
        <v>0</v>
      </c>
      <c r="AO30" s="51">
        <f t="shared" si="34"/>
        <v>647</v>
      </c>
      <c r="AP30" s="54">
        <f t="shared" si="34"/>
        <v>100</v>
      </c>
      <c r="AQ30" s="49">
        <f t="shared" si="34"/>
        <v>64</v>
      </c>
      <c r="AR30" s="50">
        <f t="shared" si="34"/>
        <v>100</v>
      </c>
      <c r="AS30" s="51">
        <f t="shared" si="34"/>
        <v>44</v>
      </c>
      <c r="AT30" s="52">
        <f t="shared" si="34"/>
        <v>100</v>
      </c>
      <c r="AU30" s="53">
        <f t="shared" si="34"/>
        <v>0</v>
      </c>
      <c r="AV30" s="51">
        <f t="shared" si="34"/>
        <v>108</v>
      </c>
      <c r="AW30" s="54">
        <f t="shared" si="34"/>
        <v>99.999999999999986</v>
      </c>
      <c r="AX30" s="49">
        <f t="shared" si="34"/>
        <v>2</v>
      </c>
      <c r="AY30" s="50">
        <f t="shared" si="34"/>
        <v>100</v>
      </c>
      <c r="AZ30" s="51">
        <f t="shared" si="34"/>
        <v>3</v>
      </c>
      <c r="BA30" s="52">
        <f t="shared" si="34"/>
        <v>99.999999999999986</v>
      </c>
      <c r="BB30" s="53">
        <f t="shared" si="34"/>
        <v>0</v>
      </c>
      <c r="BC30" s="51">
        <f t="shared" si="34"/>
        <v>5</v>
      </c>
      <c r="BD30" s="54">
        <f t="shared" si="34"/>
        <v>100</v>
      </c>
      <c r="BE30" s="49">
        <f t="shared" si="34"/>
        <v>0</v>
      </c>
      <c r="BF30" s="50"/>
      <c r="BG30" s="51">
        <f>SUM(BG10:BG28)</f>
        <v>0</v>
      </c>
      <c r="BH30" s="52"/>
      <c r="BI30" s="53">
        <f>SUM(BI10:BI28)</f>
        <v>0</v>
      </c>
      <c r="BJ30" s="51">
        <f>SUM(BJ10:BJ28)</f>
        <v>0</v>
      </c>
      <c r="BK30" s="54"/>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57</v>
      </c>
      <c r="B33" s="63">
        <f>B30+B32</f>
        <v>29215251</v>
      </c>
      <c r="C33" s="63"/>
      <c r="D33" s="63">
        <f>D30+D32</f>
        <v>29900558</v>
      </c>
      <c r="E33" s="63"/>
      <c r="F33" s="64">
        <f>F30+F32</f>
        <v>59115809</v>
      </c>
      <c r="G33" s="63"/>
      <c r="H33" s="65">
        <f>H30+H32</f>
        <v>15953</v>
      </c>
      <c r="I33" s="66"/>
      <c r="J33" s="66">
        <f>J30+J32</f>
        <v>11377</v>
      </c>
      <c r="K33" s="66"/>
      <c r="L33" s="67">
        <f>L30+L32</f>
        <v>0</v>
      </c>
      <c r="M33" s="67">
        <f>M30+M32</f>
        <v>27330</v>
      </c>
      <c r="N33" s="68"/>
      <c r="O33" s="65">
        <f>O30+O32</f>
        <v>11399</v>
      </c>
      <c r="P33" s="66"/>
      <c r="Q33" s="66">
        <f>Q30+Q32</f>
        <v>7694</v>
      </c>
      <c r="R33" s="66"/>
      <c r="S33" s="67">
        <f>S30+S32</f>
        <v>0</v>
      </c>
      <c r="T33" s="67">
        <f>T30+T32</f>
        <v>19093</v>
      </c>
      <c r="U33" s="68"/>
      <c r="V33" s="65">
        <f>V30+V32</f>
        <v>6342</v>
      </c>
      <c r="W33" s="66"/>
      <c r="X33" s="66">
        <f>X30+X32</f>
        <v>3993</v>
      </c>
      <c r="Y33" s="66"/>
      <c r="Z33" s="67">
        <f>Z30+Z32</f>
        <v>0</v>
      </c>
      <c r="AA33" s="67">
        <f>AA30+AA32</f>
        <v>10335</v>
      </c>
      <c r="AB33" s="68"/>
      <c r="AC33" s="65">
        <f>AC30+AC32</f>
        <v>2523</v>
      </c>
      <c r="AD33" s="66"/>
      <c r="AE33" s="66">
        <f>AE30+AE32</f>
        <v>1599</v>
      </c>
      <c r="AF33" s="66"/>
      <c r="AG33" s="67">
        <f>AG30+AG32</f>
        <v>0</v>
      </c>
      <c r="AH33" s="67">
        <f>AH30+AH32</f>
        <v>4122</v>
      </c>
      <c r="AI33" s="68"/>
      <c r="AJ33" s="65">
        <f>AJ30+AJ32</f>
        <v>397</v>
      </c>
      <c r="AK33" s="66"/>
      <c r="AL33" s="66">
        <f>AL30+AL32</f>
        <v>250</v>
      </c>
      <c r="AM33" s="66"/>
      <c r="AN33" s="67">
        <f>AN30+AN32</f>
        <v>0</v>
      </c>
      <c r="AO33" s="67">
        <f>AO30+AO32</f>
        <v>647</v>
      </c>
      <c r="AP33" s="68"/>
      <c r="AQ33" s="65">
        <f>AQ30+AQ32</f>
        <v>64</v>
      </c>
      <c r="AR33" s="66"/>
      <c r="AS33" s="66">
        <f>AS30+AS32</f>
        <v>44</v>
      </c>
      <c r="AT33" s="66"/>
      <c r="AU33" s="67">
        <f>AU30+AU32</f>
        <v>0</v>
      </c>
      <c r="AV33" s="67">
        <f>AV30+AV32</f>
        <v>108</v>
      </c>
      <c r="AW33" s="68"/>
      <c r="AX33" s="65">
        <f>AX30+AX32</f>
        <v>2</v>
      </c>
      <c r="AY33" s="66"/>
      <c r="AZ33" s="66">
        <f>AZ30+AZ32</f>
        <v>3</v>
      </c>
      <c r="BA33" s="66"/>
      <c r="BB33" s="67">
        <f>BB30+BB32</f>
        <v>0</v>
      </c>
      <c r="BC33" s="67">
        <f>BC30+BC32</f>
        <v>5</v>
      </c>
      <c r="BD33" s="68"/>
      <c r="BE33" s="65">
        <f>BE30+BE32</f>
        <v>0</v>
      </c>
      <c r="BF33" s="66"/>
      <c r="BG33" s="66">
        <f>BG30+BG32</f>
        <v>0</v>
      </c>
      <c r="BH33" s="66"/>
      <c r="BI33" s="67">
        <f>BI30+BI32</f>
        <v>0</v>
      </c>
      <c r="BJ33" s="67">
        <f>BJ30+BJ32</f>
        <v>0</v>
      </c>
      <c r="BK33" s="68"/>
      <c r="AHH33" s="7"/>
      <c r="AHI33" s="7"/>
      <c r="AHJ33" s="7"/>
      <c r="AHK33" s="7"/>
      <c r="AHL33" s="7"/>
      <c r="AHM33" s="7"/>
      <c r="AHN33" s="7"/>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T34" s="69"/>
      <c r="AHH34" s="7"/>
      <c r="AHI34" s="7"/>
      <c r="AHJ34" s="7"/>
      <c r="AHK34" s="7"/>
      <c r="AHL34" s="7"/>
      <c r="AHM34" s="7"/>
      <c r="AHN34" s="7"/>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HH35" s="7"/>
      <c r="AHI35" s="7"/>
      <c r="AHJ35" s="7"/>
      <c r="AHK35" s="7"/>
      <c r="AHL35" s="7"/>
      <c r="AHM35" s="7"/>
      <c r="AHN35" s="7"/>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0"/>
      <c r="C36" s="70"/>
      <c r="D36" s="70"/>
      <c r="E36" s="70"/>
      <c r="F36" s="70"/>
      <c r="AE36" s="33"/>
      <c r="AF36" s="33"/>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63</v>
      </c>
    </row>
  </sheetData>
  <mergeCells count="11">
    <mergeCell ref="B7:G7"/>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40" zoomScaleNormal="140" workbookViewId="0">
      <selection activeCell="J23" sqref="J23"/>
    </sheetView>
  </sheetViews>
  <sheetFormatPr baseColWidth="10" defaultColWidth="8.7265625" defaultRowHeight="12.5" x14ac:dyDescent="0.25"/>
  <cols>
    <col min="1" max="1" width="11.81640625" style="7" customWidth="1"/>
    <col min="2" max="1025" width="11.54296875" style="7"/>
  </cols>
  <sheetData>
    <row r="1" spans="1:95"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row>
    <row r="2" spans="1:95" s="12" customFormat="1" ht="18.5" x14ac:dyDescent="0.45">
      <c r="A2" s="10" t="s">
        <v>20</v>
      </c>
      <c r="B2" s="11" t="s">
        <v>64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row>
    <row r="3" spans="1:95"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row>
    <row r="4" spans="1:95"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row>
    <row r="5" spans="1:95"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row>
    <row r="6" spans="1:95"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row>
    <row r="7" spans="1:95" ht="13" x14ac:dyDescent="0.3">
      <c r="A7" s="16"/>
      <c r="B7" s="73"/>
      <c r="C7" s="73"/>
      <c r="D7" s="73"/>
      <c r="E7" s="73"/>
      <c r="F7" s="73"/>
      <c r="G7" s="74"/>
      <c r="H7" s="229" t="s">
        <v>65</v>
      </c>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c r="AY7" s="229"/>
      <c r="AZ7" s="229"/>
      <c r="BA7" s="229"/>
      <c r="BB7" s="229"/>
      <c r="BC7" s="229"/>
      <c r="BD7" s="229"/>
      <c r="BE7" s="229"/>
      <c r="BF7" s="229"/>
      <c r="BG7" s="229"/>
      <c r="BH7" s="229"/>
      <c r="BI7" s="229"/>
      <c r="BJ7" s="229"/>
      <c r="BK7" s="229"/>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row>
    <row r="8" spans="1:95" ht="13" x14ac:dyDescent="0.3">
      <c r="A8" s="19" t="s">
        <v>25</v>
      </c>
      <c r="B8" s="232" t="s">
        <v>26</v>
      </c>
      <c r="C8" s="232"/>
      <c r="D8" s="232"/>
      <c r="E8" s="232"/>
      <c r="F8" s="232"/>
      <c r="G8" s="232"/>
      <c r="H8" s="231" t="s">
        <v>27</v>
      </c>
      <c r="I8" s="231"/>
      <c r="J8" s="231"/>
      <c r="K8" s="231"/>
      <c r="L8" s="231"/>
      <c r="M8" s="231"/>
      <c r="N8" s="231"/>
      <c r="O8" s="231" t="s">
        <v>28</v>
      </c>
      <c r="P8" s="231"/>
      <c r="Q8" s="231"/>
      <c r="R8" s="231"/>
      <c r="S8" s="231"/>
      <c r="T8" s="231"/>
      <c r="U8" s="231"/>
      <c r="V8" s="231">
        <v>44108</v>
      </c>
      <c r="W8" s="231"/>
      <c r="X8" s="231"/>
      <c r="Y8" s="231"/>
      <c r="Z8" s="231"/>
      <c r="AA8" s="231"/>
      <c r="AB8" s="231"/>
      <c r="AC8" s="231">
        <v>43894</v>
      </c>
      <c r="AD8" s="231"/>
      <c r="AE8" s="231"/>
      <c r="AF8" s="231"/>
      <c r="AG8" s="231"/>
      <c r="AH8" s="231"/>
      <c r="AI8" s="231"/>
      <c r="AJ8" s="231" t="s">
        <v>29</v>
      </c>
      <c r="AK8" s="231"/>
      <c r="AL8" s="231"/>
      <c r="AM8" s="231"/>
      <c r="AN8" s="231"/>
      <c r="AO8" s="231"/>
      <c r="AP8" s="231"/>
      <c r="AQ8" s="231" t="s">
        <v>30</v>
      </c>
      <c r="AR8" s="231"/>
      <c r="AS8" s="231"/>
      <c r="AT8" s="231"/>
      <c r="AU8" s="231"/>
      <c r="AV8" s="231"/>
      <c r="AW8" s="231"/>
      <c r="AX8" s="231" t="s">
        <v>31</v>
      </c>
      <c r="AY8" s="231"/>
      <c r="AZ8" s="231"/>
      <c r="BA8" s="231"/>
      <c r="BB8" s="231"/>
      <c r="BC8" s="231"/>
      <c r="BD8" s="231"/>
      <c r="BE8" s="231">
        <v>43985</v>
      </c>
      <c r="BF8" s="231"/>
      <c r="BG8" s="231"/>
      <c r="BH8" s="231"/>
      <c r="BI8" s="231"/>
      <c r="BJ8" s="231"/>
      <c r="BK8" s="231"/>
      <c r="BL8" s="20"/>
      <c r="BM8" s="20"/>
      <c r="BN8" s="20"/>
      <c r="BO8" s="20"/>
    </row>
    <row r="9" spans="1:95"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9"/>
      <c r="BM9" s="9"/>
      <c r="BN9" s="9"/>
      <c r="BO9" s="9"/>
    </row>
    <row r="10" spans="1:95"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8.0089700464520269E-3</v>
      </c>
      <c r="L10" s="34">
        <v>0</v>
      </c>
      <c r="M10" s="35">
        <f t="shared" ref="M10:M28" si="6">H10+J10</f>
        <v>1</v>
      </c>
      <c r="N10" s="36">
        <f t="shared" ref="N10:N28" si="7">M10/M$30*100</f>
        <v>3.3658700774150114E-3</v>
      </c>
      <c r="O10" s="31">
        <v>0</v>
      </c>
      <c r="P10" s="32">
        <f t="shared" ref="P10:P28" si="8">O10/O$30*100</f>
        <v>0</v>
      </c>
      <c r="Q10" s="33">
        <v>1</v>
      </c>
      <c r="R10" s="32">
        <f t="shared" ref="R10:R28" si="9">Q10/Q$30*100</f>
        <v>1.0465724751439037E-2</v>
      </c>
      <c r="S10" s="34">
        <v>0</v>
      </c>
      <c r="T10" s="35">
        <f t="shared" ref="T10:T28" si="10">O10+Q10</f>
        <v>1</v>
      </c>
      <c r="U10" s="36">
        <f t="shared" ref="U10:U28" si="11">T10/T$30*100</f>
        <v>4.2793563847997257E-3</v>
      </c>
      <c r="V10" s="31">
        <v>0</v>
      </c>
      <c r="W10" s="32">
        <f t="shared" ref="W10:W28" si="12">V10/V$30*100</f>
        <v>0</v>
      </c>
      <c r="X10" s="33">
        <v>0</v>
      </c>
      <c r="Y10" s="32">
        <f t="shared" ref="Y10:Y28" si="13">X10/X$30*100</f>
        <v>0</v>
      </c>
      <c r="Z10" s="34">
        <v>0</v>
      </c>
      <c r="AA10" s="35">
        <f t="shared" ref="AA10:AA28" si="14">V10+X10</f>
        <v>0</v>
      </c>
      <c r="AB10" s="36">
        <f t="shared" ref="AB10:AB28" si="15">AA10/AA$30*100</f>
        <v>0</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3">
        <v>0</v>
      </c>
      <c r="BH10" s="32">
        <f t="shared" ref="BH10:BH28" si="33">BG10/BG$30*100</f>
        <v>0</v>
      </c>
      <c r="BI10" s="34">
        <v>0</v>
      </c>
      <c r="BJ10" s="35">
        <f t="shared" ref="BJ10:BJ28" si="34">BE10+BG10</f>
        <v>0</v>
      </c>
      <c r="BK10" s="36">
        <f t="shared" ref="BK10:BK28" si="35">BJ10/BJ$30*100</f>
        <v>0</v>
      </c>
      <c r="BL10" s="9"/>
      <c r="BM10" s="9"/>
      <c r="BN10" s="9"/>
      <c r="BO10" s="9"/>
    </row>
    <row r="11" spans="1:95"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75">
        <v>0</v>
      </c>
      <c r="BF11" s="32">
        <f t="shared" si="32"/>
        <v>0</v>
      </c>
      <c r="BG11" s="75">
        <v>0</v>
      </c>
      <c r="BH11" s="32">
        <f t="shared" si="33"/>
        <v>0</v>
      </c>
      <c r="BI11" s="34">
        <v>0</v>
      </c>
      <c r="BJ11" s="35">
        <f t="shared" si="34"/>
        <v>0</v>
      </c>
      <c r="BK11" s="36">
        <f t="shared" si="35"/>
        <v>0</v>
      </c>
      <c r="BL11" s="9"/>
      <c r="BM11" s="9"/>
      <c r="BN11" s="9"/>
      <c r="BO11" s="9"/>
    </row>
    <row r="12" spans="1:95"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8.0089700464520269E-3</v>
      </c>
      <c r="L12" s="34">
        <v>0</v>
      </c>
      <c r="M12" s="35">
        <f t="shared" si="6"/>
        <v>1</v>
      </c>
      <c r="N12" s="36">
        <f t="shared" si="7"/>
        <v>3.3658700774150114E-3</v>
      </c>
      <c r="O12" s="31">
        <v>0</v>
      </c>
      <c r="P12" s="32">
        <f t="shared" si="8"/>
        <v>0</v>
      </c>
      <c r="Q12" s="33">
        <v>1</v>
      </c>
      <c r="R12" s="32">
        <f t="shared" si="9"/>
        <v>1.0465724751439037E-2</v>
      </c>
      <c r="S12" s="34">
        <v>0</v>
      </c>
      <c r="T12" s="35">
        <f t="shared" si="10"/>
        <v>1</v>
      </c>
      <c r="U12" s="36">
        <f t="shared" si="11"/>
        <v>4.2793563847997257E-3</v>
      </c>
      <c r="V12" s="31">
        <v>0</v>
      </c>
      <c r="W12" s="32">
        <f t="shared" si="12"/>
        <v>0</v>
      </c>
      <c r="X12" s="33">
        <v>1</v>
      </c>
      <c r="Y12" s="32">
        <f t="shared" si="13"/>
        <v>1.658649859014762E-2</v>
      </c>
      <c r="Z12" s="34">
        <v>0</v>
      </c>
      <c r="AA12" s="35">
        <f t="shared" si="14"/>
        <v>1</v>
      </c>
      <c r="AB12" s="36">
        <f t="shared" si="15"/>
        <v>6.5223062875032611E-3</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75">
        <v>0</v>
      </c>
      <c r="BF12" s="32">
        <f t="shared" si="32"/>
        <v>0</v>
      </c>
      <c r="BG12" s="75">
        <v>0</v>
      </c>
      <c r="BH12" s="32">
        <f t="shared" si="33"/>
        <v>0</v>
      </c>
      <c r="BI12" s="34">
        <v>0</v>
      </c>
      <c r="BJ12" s="35">
        <f t="shared" si="34"/>
        <v>0</v>
      </c>
      <c r="BK12" s="36">
        <f t="shared" si="35"/>
        <v>0</v>
      </c>
      <c r="BL12" s="9"/>
      <c r="BM12" s="9"/>
      <c r="BN12" s="9"/>
      <c r="BO12" s="9"/>
    </row>
    <row r="13" spans="1:95"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2.9029261495587554E-2</v>
      </c>
      <c r="J13" s="33">
        <v>3</v>
      </c>
      <c r="K13" s="32">
        <f t="shared" si="5"/>
        <v>2.4026910139356081E-2</v>
      </c>
      <c r="L13" s="34">
        <v>0</v>
      </c>
      <c r="M13" s="35">
        <f t="shared" si="6"/>
        <v>8</v>
      </c>
      <c r="N13" s="36">
        <f t="shared" si="7"/>
        <v>2.6926960619320092E-2</v>
      </c>
      <c r="O13" s="31">
        <v>5</v>
      </c>
      <c r="P13" s="32">
        <f t="shared" si="8"/>
        <v>3.6197784695576628E-2</v>
      </c>
      <c r="Q13" s="33">
        <v>3</v>
      </c>
      <c r="R13" s="32">
        <f t="shared" si="9"/>
        <v>3.1397174254317109E-2</v>
      </c>
      <c r="S13" s="34">
        <v>0</v>
      </c>
      <c r="T13" s="35">
        <f t="shared" si="10"/>
        <v>8</v>
      </c>
      <c r="U13" s="36">
        <f t="shared" si="11"/>
        <v>3.4234851078397806E-2</v>
      </c>
      <c r="V13" s="31">
        <v>3</v>
      </c>
      <c r="W13" s="32">
        <f t="shared" si="12"/>
        <v>3.2247662044501774E-2</v>
      </c>
      <c r="X13" s="33">
        <v>3</v>
      </c>
      <c r="Y13" s="32">
        <f t="shared" si="13"/>
        <v>4.9759495770442863E-2</v>
      </c>
      <c r="Z13" s="34">
        <v>0</v>
      </c>
      <c r="AA13" s="35">
        <f t="shared" si="14"/>
        <v>6</v>
      </c>
      <c r="AB13" s="36">
        <f t="shared" si="15"/>
        <v>3.913383772501957E-2</v>
      </c>
      <c r="AC13" s="31">
        <v>2</v>
      </c>
      <c r="AD13" s="32">
        <f t="shared" si="16"/>
        <v>4.4345898004434586E-2</v>
      </c>
      <c r="AE13" s="33">
        <v>3</v>
      </c>
      <c r="AF13" s="32">
        <f t="shared" si="17"/>
        <v>0.10679957280170879</v>
      </c>
      <c r="AG13" s="34">
        <v>0</v>
      </c>
      <c r="AH13" s="35">
        <f t="shared" si="18"/>
        <v>5</v>
      </c>
      <c r="AI13" s="36">
        <f t="shared" si="19"/>
        <v>6.8315343626178443E-2</v>
      </c>
      <c r="AJ13" s="31">
        <v>1</v>
      </c>
      <c r="AK13" s="32">
        <f t="shared" si="20"/>
        <v>7.2674418604651167E-2</v>
      </c>
      <c r="AL13" s="33">
        <v>1</v>
      </c>
      <c r="AM13" s="32">
        <f t="shared" si="21"/>
        <v>0.11223344556677892</v>
      </c>
      <c r="AN13" s="34">
        <v>0</v>
      </c>
      <c r="AO13" s="35">
        <f t="shared" si="22"/>
        <v>2</v>
      </c>
      <c r="AP13" s="36">
        <f t="shared" si="23"/>
        <v>8.8222320247022493E-2</v>
      </c>
      <c r="AQ13" s="31">
        <v>0</v>
      </c>
      <c r="AR13" s="32">
        <f t="shared" si="24"/>
        <v>0</v>
      </c>
      <c r="AS13" s="33">
        <v>0</v>
      </c>
      <c r="AT13" s="32">
        <f t="shared" si="25"/>
        <v>0</v>
      </c>
      <c r="AU13" s="34">
        <v>0</v>
      </c>
      <c r="AV13" s="35">
        <f t="shared" si="26"/>
        <v>0</v>
      </c>
      <c r="AW13" s="36">
        <f t="shared" si="27"/>
        <v>0</v>
      </c>
      <c r="AX13" s="31">
        <v>0</v>
      </c>
      <c r="AY13" s="32">
        <f t="shared" si="28"/>
        <v>0</v>
      </c>
      <c r="AZ13" s="33">
        <v>0</v>
      </c>
      <c r="BA13" s="32">
        <f t="shared" si="29"/>
        <v>0</v>
      </c>
      <c r="BB13" s="34">
        <v>0</v>
      </c>
      <c r="BC13" s="35">
        <f t="shared" si="30"/>
        <v>0</v>
      </c>
      <c r="BD13" s="36">
        <f t="shared" si="31"/>
        <v>0</v>
      </c>
      <c r="BE13" s="7">
        <v>0</v>
      </c>
      <c r="BF13" s="32">
        <f t="shared" si="32"/>
        <v>0</v>
      </c>
      <c r="BG13" s="7">
        <v>0</v>
      </c>
      <c r="BH13" s="32">
        <f t="shared" si="33"/>
        <v>0</v>
      </c>
      <c r="BI13" s="34">
        <v>0</v>
      </c>
      <c r="BJ13" s="35">
        <f t="shared" si="34"/>
        <v>0</v>
      </c>
      <c r="BK13" s="36">
        <f t="shared" si="35"/>
        <v>0</v>
      </c>
      <c r="BL13" s="9"/>
      <c r="BM13" s="9"/>
      <c r="BN13" s="9"/>
      <c r="BO13" s="9"/>
    </row>
    <row r="14" spans="1:95" ht="13" x14ac:dyDescent="0.3">
      <c r="A14" s="27" t="s">
        <v>41</v>
      </c>
      <c r="B14" s="9">
        <v>1913637</v>
      </c>
      <c r="C14" s="28">
        <f t="shared" si="0"/>
        <v>6.5501302727127007</v>
      </c>
      <c r="D14" s="9">
        <v>1804323</v>
      </c>
      <c r="E14" s="28">
        <f t="shared" si="1"/>
        <v>6.0344124681552769</v>
      </c>
      <c r="F14" s="29">
        <f t="shared" si="2"/>
        <v>3717960</v>
      </c>
      <c r="G14" s="30">
        <f t="shared" si="3"/>
        <v>6.2892821106448862</v>
      </c>
      <c r="H14" s="31">
        <v>9</v>
      </c>
      <c r="I14" s="32">
        <f t="shared" si="4"/>
        <v>5.2252670692057593E-2</v>
      </c>
      <c r="J14" s="33">
        <v>7</v>
      </c>
      <c r="K14" s="32">
        <f t="shared" si="5"/>
        <v>5.6062790325164182E-2</v>
      </c>
      <c r="L14" s="34">
        <v>0</v>
      </c>
      <c r="M14" s="35">
        <f t="shared" si="6"/>
        <v>16</v>
      </c>
      <c r="N14" s="36">
        <f t="shared" si="7"/>
        <v>5.3853921238640183E-2</v>
      </c>
      <c r="O14" s="31">
        <v>6</v>
      </c>
      <c r="P14" s="32">
        <f t="shared" si="8"/>
        <v>4.3437341634691956E-2</v>
      </c>
      <c r="Q14" s="33">
        <v>6</v>
      </c>
      <c r="R14" s="32">
        <f t="shared" si="9"/>
        <v>6.2794348508634218E-2</v>
      </c>
      <c r="S14" s="34">
        <v>0</v>
      </c>
      <c r="T14" s="35">
        <f t="shared" si="10"/>
        <v>12</v>
      </c>
      <c r="U14" s="36">
        <f t="shared" si="11"/>
        <v>5.1352276617596719E-2</v>
      </c>
      <c r="V14" s="31">
        <v>5</v>
      </c>
      <c r="W14" s="32">
        <f t="shared" si="12"/>
        <v>5.3746103407502951E-2</v>
      </c>
      <c r="X14" s="33">
        <v>4</v>
      </c>
      <c r="Y14" s="32">
        <f t="shared" si="13"/>
        <v>6.6345994360590479E-2</v>
      </c>
      <c r="Z14" s="34">
        <v>0</v>
      </c>
      <c r="AA14" s="35">
        <f t="shared" si="14"/>
        <v>9</v>
      </c>
      <c r="AB14" s="36">
        <f t="shared" si="15"/>
        <v>5.8700756587529351E-2</v>
      </c>
      <c r="AC14" s="31">
        <v>3</v>
      </c>
      <c r="AD14" s="32">
        <f t="shared" si="16"/>
        <v>6.6518847006651879E-2</v>
      </c>
      <c r="AE14" s="33">
        <v>4</v>
      </c>
      <c r="AF14" s="32">
        <f t="shared" si="17"/>
        <v>0.1423994304022784</v>
      </c>
      <c r="AG14" s="34">
        <v>0</v>
      </c>
      <c r="AH14" s="35">
        <f t="shared" si="18"/>
        <v>7</v>
      </c>
      <c r="AI14" s="36">
        <f t="shared" si="19"/>
        <v>9.5641481076649812E-2</v>
      </c>
      <c r="AJ14" s="31">
        <v>0</v>
      </c>
      <c r="AK14" s="32">
        <f t="shared" si="20"/>
        <v>0</v>
      </c>
      <c r="AL14" s="33">
        <v>2</v>
      </c>
      <c r="AM14" s="32">
        <f t="shared" si="21"/>
        <v>0.22446689113355783</v>
      </c>
      <c r="AN14" s="34">
        <v>0</v>
      </c>
      <c r="AO14" s="35">
        <f t="shared" si="22"/>
        <v>2</v>
      </c>
      <c r="AP14" s="36">
        <f t="shared" si="23"/>
        <v>8.8222320247022493E-2</v>
      </c>
      <c r="AQ14" s="31">
        <v>0</v>
      </c>
      <c r="AR14" s="32">
        <f t="shared" si="24"/>
        <v>0</v>
      </c>
      <c r="AS14" s="33">
        <v>1</v>
      </c>
      <c r="AT14" s="32">
        <f t="shared" si="25"/>
        <v>0.52083333333333326</v>
      </c>
      <c r="AU14" s="34">
        <v>0</v>
      </c>
      <c r="AV14" s="35">
        <f t="shared" si="26"/>
        <v>1</v>
      </c>
      <c r="AW14" s="36">
        <f t="shared" si="27"/>
        <v>0.22675736961451248</v>
      </c>
      <c r="AX14" s="31">
        <v>0</v>
      </c>
      <c r="AY14" s="32">
        <f t="shared" si="28"/>
        <v>0</v>
      </c>
      <c r="AZ14" s="33">
        <v>0</v>
      </c>
      <c r="BA14" s="32">
        <f t="shared" si="29"/>
        <v>0</v>
      </c>
      <c r="BB14" s="34">
        <v>0</v>
      </c>
      <c r="BC14" s="35">
        <f t="shared" si="30"/>
        <v>0</v>
      </c>
      <c r="BD14" s="36">
        <f t="shared" si="31"/>
        <v>0</v>
      </c>
      <c r="BE14" s="7">
        <v>0</v>
      </c>
      <c r="BF14" s="32">
        <f t="shared" si="32"/>
        <v>0</v>
      </c>
      <c r="BG14" s="7">
        <v>0</v>
      </c>
      <c r="BH14" s="32">
        <f t="shared" si="33"/>
        <v>0</v>
      </c>
      <c r="BI14" s="34">
        <v>0</v>
      </c>
      <c r="BJ14" s="35">
        <f t="shared" si="34"/>
        <v>0</v>
      </c>
      <c r="BK14" s="36">
        <f t="shared" si="35"/>
        <v>0</v>
      </c>
      <c r="BL14" s="9"/>
      <c r="BM14" s="9"/>
      <c r="BN14" s="9"/>
      <c r="BO14" s="9"/>
    </row>
    <row r="15" spans="1:95" ht="13" x14ac:dyDescent="0.3">
      <c r="A15" s="27" t="s">
        <v>42</v>
      </c>
      <c r="B15" s="9">
        <v>2040911</v>
      </c>
      <c r="C15" s="28">
        <f t="shared" si="0"/>
        <v>6.985772602124829</v>
      </c>
      <c r="D15" s="9">
        <v>1981361</v>
      </c>
      <c r="E15" s="28">
        <f t="shared" si="1"/>
        <v>6.6265017529104311</v>
      </c>
      <c r="F15" s="29">
        <f t="shared" si="2"/>
        <v>4022272</v>
      </c>
      <c r="G15" s="30">
        <f t="shared" si="3"/>
        <v>6.8040547326350547</v>
      </c>
      <c r="H15" s="31">
        <v>18</v>
      </c>
      <c r="I15" s="32">
        <f t="shared" si="4"/>
        <v>0.10450534138411519</v>
      </c>
      <c r="J15" s="33">
        <v>15</v>
      </c>
      <c r="K15" s="32">
        <f t="shared" si="5"/>
        <v>0.1201345506967804</v>
      </c>
      <c r="L15" s="34">
        <v>0</v>
      </c>
      <c r="M15" s="35">
        <f t="shared" si="6"/>
        <v>33</v>
      </c>
      <c r="N15" s="36">
        <f t="shared" si="7"/>
        <v>0.11107371255469538</v>
      </c>
      <c r="O15" s="31">
        <v>15</v>
      </c>
      <c r="P15" s="32">
        <f t="shared" si="8"/>
        <v>0.10859335408672989</v>
      </c>
      <c r="Q15" s="33">
        <v>12</v>
      </c>
      <c r="R15" s="32">
        <f t="shared" si="9"/>
        <v>0.12558869701726844</v>
      </c>
      <c r="S15" s="34">
        <v>0</v>
      </c>
      <c r="T15" s="35">
        <f t="shared" si="10"/>
        <v>27</v>
      </c>
      <c r="U15" s="36">
        <f t="shared" si="11"/>
        <v>0.11554262238959261</v>
      </c>
      <c r="V15" s="31">
        <v>11</v>
      </c>
      <c r="W15" s="32">
        <f t="shared" si="12"/>
        <v>0.1182414274965065</v>
      </c>
      <c r="X15" s="33">
        <v>10</v>
      </c>
      <c r="Y15" s="32">
        <f t="shared" si="13"/>
        <v>0.16586498590147619</v>
      </c>
      <c r="Z15" s="34">
        <v>0</v>
      </c>
      <c r="AA15" s="35">
        <f t="shared" si="14"/>
        <v>21</v>
      </c>
      <c r="AB15" s="36">
        <f t="shared" si="15"/>
        <v>0.13696843203756848</v>
      </c>
      <c r="AC15" s="31">
        <v>3</v>
      </c>
      <c r="AD15" s="32">
        <f t="shared" si="16"/>
        <v>6.6518847006651879E-2</v>
      </c>
      <c r="AE15" s="33">
        <v>6</v>
      </c>
      <c r="AF15" s="32">
        <f t="shared" si="17"/>
        <v>0.21359914560341758</v>
      </c>
      <c r="AG15" s="34">
        <v>0</v>
      </c>
      <c r="AH15" s="35">
        <f t="shared" si="18"/>
        <v>9</v>
      </c>
      <c r="AI15" s="36">
        <f t="shared" si="19"/>
        <v>0.12296761852712118</v>
      </c>
      <c r="AJ15" s="31">
        <v>1</v>
      </c>
      <c r="AK15" s="32">
        <f t="shared" si="20"/>
        <v>7.2674418604651167E-2</v>
      </c>
      <c r="AL15" s="33">
        <v>3</v>
      </c>
      <c r="AM15" s="32">
        <f t="shared" si="21"/>
        <v>0.33670033670033667</v>
      </c>
      <c r="AN15" s="34">
        <v>0</v>
      </c>
      <c r="AO15" s="35">
        <f t="shared" si="22"/>
        <v>4</v>
      </c>
      <c r="AP15" s="36">
        <f t="shared" si="23"/>
        <v>0.17644464049404499</v>
      </c>
      <c r="AQ15" s="31">
        <v>0</v>
      </c>
      <c r="AR15" s="32">
        <f t="shared" si="24"/>
        <v>0</v>
      </c>
      <c r="AS15" s="33">
        <v>1</v>
      </c>
      <c r="AT15" s="32">
        <f t="shared" si="25"/>
        <v>0.52083333333333326</v>
      </c>
      <c r="AU15" s="34">
        <v>0</v>
      </c>
      <c r="AV15" s="35">
        <f t="shared" si="26"/>
        <v>1</v>
      </c>
      <c r="AW15" s="36">
        <f t="shared" si="27"/>
        <v>0.22675736961451248</v>
      </c>
      <c r="AX15" s="31">
        <v>0</v>
      </c>
      <c r="AY15" s="32">
        <f t="shared" si="28"/>
        <v>0</v>
      </c>
      <c r="AZ15" s="33">
        <v>0</v>
      </c>
      <c r="BA15" s="32">
        <f t="shared" si="29"/>
        <v>0</v>
      </c>
      <c r="BB15" s="34">
        <v>0</v>
      </c>
      <c r="BC15" s="35">
        <f t="shared" si="30"/>
        <v>0</v>
      </c>
      <c r="BD15" s="36">
        <f t="shared" si="31"/>
        <v>0</v>
      </c>
      <c r="BE15" s="7">
        <v>0</v>
      </c>
      <c r="BF15" s="32">
        <f t="shared" si="32"/>
        <v>0</v>
      </c>
      <c r="BG15" s="7">
        <v>0</v>
      </c>
      <c r="BH15" s="32">
        <f t="shared" si="33"/>
        <v>0</v>
      </c>
      <c r="BI15" s="34">
        <v>0</v>
      </c>
      <c r="BJ15" s="35">
        <f t="shared" si="34"/>
        <v>0</v>
      </c>
      <c r="BK15" s="36">
        <f t="shared" si="35"/>
        <v>0</v>
      </c>
      <c r="BL15" s="9"/>
      <c r="BM15" s="9"/>
      <c r="BN15" s="9"/>
      <c r="BO15" s="9"/>
    </row>
    <row r="16" spans="1:95" ht="13" x14ac:dyDescent="0.3">
      <c r="A16" s="27" t="s">
        <v>43</v>
      </c>
      <c r="B16" s="9">
        <v>1983871</v>
      </c>
      <c r="C16" s="28">
        <f t="shared" si="0"/>
        <v>6.7905321094109379</v>
      </c>
      <c r="D16" s="9">
        <v>1992159</v>
      </c>
      <c r="E16" s="28">
        <f t="shared" si="1"/>
        <v>6.6626147913360008</v>
      </c>
      <c r="F16" s="29">
        <f t="shared" si="2"/>
        <v>3976030</v>
      </c>
      <c r="G16" s="30">
        <f t="shared" si="3"/>
        <v>6.7258320020622566</v>
      </c>
      <c r="H16" s="31">
        <v>33</v>
      </c>
      <c r="I16" s="32">
        <f t="shared" si="4"/>
        <v>0.19159312587087785</v>
      </c>
      <c r="J16" s="33">
        <v>20</v>
      </c>
      <c r="K16" s="32">
        <f t="shared" si="5"/>
        <v>0.16017940092904051</v>
      </c>
      <c r="L16" s="34">
        <v>0</v>
      </c>
      <c r="M16" s="35">
        <f t="shared" si="6"/>
        <v>53</v>
      </c>
      <c r="N16" s="36">
        <f t="shared" si="7"/>
        <v>0.17839111410299563</v>
      </c>
      <c r="O16" s="31">
        <v>27</v>
      </c>
      <c r="P16" s="32">
        <f t="shared" si="8"/>
        <v>0.19546803735611382</v>
      </c>
      <c r="Q16" s="33">
        <v>15</v>
      </c>
      <c r="R16" s="32">
        <f t="shared" si="9"/>
        <v>0.15698587127158556</v>
      </c>
      <c r="S16" s="34">
        <v>0</v>
      </c>
      <c r="T16" s="35">
        <f t="shared" si="10"/>
        <v>42</v>
      </c>
      <c r="U16" s="36">
        <f t="shared" si="11"/>
        <v>0.17973296816158849</v>
      </c>
      <c r="V16" s="31">
        <v>19</v>
      </c>
      <c r="W16" s="32">
        <f t="shared" si="12"/>
        <v>0.20423519294851122</v>
      </c>
      <c r="X16" s="33">
        <v>13</v>
      </c>
      <c r="Y16" s="32">
        <f t="shared" si="13"/>
        <v>0.21562448167191905</v>
      </c>
      <c r="Z16" s="34">
        <v>0</v>
      </c>
      <c r="AA16" s="35">
        <f t="shared" si="14"/>
        <v>32</v>
      </c>
      <c r="AB16" s="36">
        <f t="shared" si="15"/>
        <v>0.20871380120010435</v>
      </c>
      <c r="AC16" s="31">
        <v>16</v>
      </c>
      <c r="AD16" s="32">
        <f t="shared" si="16"/>
        <v>0.35476718403547669</v>
      </c>
      <c r="AE16" s="33">
        <v>7</v>
      </c>
      <c r="AF16" s="32">
        <f t="shared" si="17"/>
        <v>0.24919900320398719</v>
      </c>
      <c r="AG16" s="34">
        <v>0</v>
      </c>
      <c r="AH16" s="35">
        <f t="shared" si="18"/>
        <v>23</v>
      </c>
      <c r="AI16" s="36">
        <f t="shared" si="19"/>
        <v>0.31425058068042083</v>
      </c>
      <c r="AJ16" s="31">
        <v>8</v>
      </c>
      <c r="AK16" s="32">
        <f t="shared" si="20"/>
        <v>0.58139534883720934</v>
      </c>
      <c r="AL16" s="33">
        <v>3</v>
      </c>
      <c r="AM16" s="32">
        <f t="shared" si="21"/>
        <v>0.33670033670033667</v>
      </c>
      <c r="AN16" s="34">
        <v>0</v>
      </c>
      <c r="AO16" s="35">
        <f t="shared" si="22"/>
        <v>11</v>
      </c>
      <c r="AP16" s="36">
        <f t="shared" si="23"/>
        <v>0.48522276135862369</v>
      </c>
      <c r="AQ16" s="31">
        <v>0</v>
      </c>
      <c r="AR16" s="32">
        <f t="shared" si="24"/>
        <v>0</v>
      </c>
      <c r="AS16" s="33">
        <v>0</v>
      </c>
      <c r="AT16" s="32">
        <f t="shared" si="25"/>
        <v>0</v>
      </c>
      <c r="AU16" s="34">
        <v>0</v>
      </c>
      <c r="AV16" s="35">
        <f t="shared" si="26"/>
        <v>0</v>
      </c>
      <c r="AW16" s="36">
        <f t="shared" si="27"/>
        <v>0</v>
      </c>
      <c r="AX16" s="31">
        <v>0</v>
      </c>
      <c r="AY16" s="32">
        <f t="shared" si="28"/>
        <v>0</v>
      </c>
      <c r="AZ16" s="33">
        <v>0</v>
      </c>
      <c r="BA16" s="32">
        <f t="shared" si="29"/>
        <v>0</v>
      </c>
      <c r="BB16" s="34">
        <v>0</v>
      </c>
      <c r="BC16" s="35">
        <f t="shared" si="30"/>
        <v>0</v>
      </c>
      <c r="BD16" s="36">
        <f t="shared" si="31"/>
        <v>0</v>
      </c>
      <c r="BE16" s="7">
        <v>0</v>
      </c>
      <c r="BF16" s="32">
        <f t="shared" si="32"/>
        <v>0</v>
      </c>
      <c r="BG16" s="7">
        <v>0</v>
      </c>
      <c r="BH16" s="32">
        <f t="shared" si="33"/>
        <v>0</v>
      </c>
      <c r="BI16" s="34">
        <v>0</v>
      </c>
      <c r="BJ16" s="35">
        <f t="shared" si="34"/>
        <v>0</v>
      </c>
      <c r="BK16" s="36">
        <f t="shared" si="35"/>
        <v>0</v>
      </c>
      <c r="BL16" s="9"/>
      <c r="BM16" s="9"/>
      <c r="BN16" s="9"/>
      <c r="BO16" s="9"/>
    </row>
    <row r="17" spans="1:67" ht="13" x14ac:dyDescent="0.3">
      <c r="A17" s="27" t="s">
        <v>44</v>
      </c>
      <c r="B17" s="9">
        <v>1936734</v>
      </c>
      <c r="C17" s="28">
        <f t="shared" si="0"/>
        <v>6.6291882962087172</v>
      </c>
      <c r="D17" s="9">
        <v>1964167</v>
      </c>
      <c r="E17" s="28">
        <f t="shared" si="1"/>
        <v>6.5689978093385424</v>
      </c>
      <c r="F17" s="29">
        <f t="shared" si="2"/>
        <v>3900901</v>
      </c>
      <c r="G17" s="30">
        <f t="shared" si="3"/>
        <v>6.5987441701085405</v>
      </c>
      <c r="H17" s="31">
        <v>49</v>
      </c>
      <c r="I17" s="32">
        <f t="shared" si="4"/>
        <v>0.28448676265675799</v>
      </c>
      <c r="J17" s="33">
        <v>39</v>
      </c>
      <c r="K17" s="32">
        <f t="shared" si="5"/>
        <v>0.31234983181162906</v>
      </c>
      <c r="L17" s="34">
        <v>0</v>
      </c>
      <c r="M17" s="35">
        <f t="shared" si="6"/>
        <v>88</v>
      </c>
      <c r="N17" s="36">
        <f t="shared" si="7"/>
        <v>0.29619656681252104</v>
      </c>
      <c r="O17" s="31">
        <v>44</v>
      </c>
      <c r="P17" s="32">
        <f t="shared" si="8"/>
        <v>0.31854050532107436</v>
      </c>
      <c r="Q17" s="33">
        <v>30</v>
      </c>
      <c r="R17" s="32">
        <f t="shared" si="9"/>
        <v>0.31397174254317112</v>
      </c>
      <c r="S17" s="34">
        <v>0</v>
      </c>
      <c r="T17" s="35">
        <f t="shared" si="10"/>
        <v>74</v>
      </c>
      <c r="U17" s="36">
        <f t="shared" si="11"/>
        <v>0.31667237247517976</v>
      </c>
      <c r="V17" s="31">
        <v>32</v>
      </c>
      <c r="W17" s="32">
        <f t="shared" si="12"/>
        <v>0.3439750618080189</v>
      </c>
      <c r="X17" s="33">
        <v>18</v>
      </c>
      <c r="Y17" s="32">
        <f t="shared" si="13"/>
        <v>0.29855697462265712</v>
      </c>
      <c r="Z17" s="34">
        <v>0</v>
      </c>
      <c r="AA17" s="35">
        <f t="shared" si="14"/>
        <v>50</v>
      </c>
      <c r="AB17" s="36">
        <f t="shared" si="15"/>
        <v>0.32611531437516306</v>
      </c>
      <c r="AC17" s="31">
        <v>15</v>
      </c>
      <c r="AD17" s="32">
        <f t="shared" si="16"/>
        <v>0.33259423503325941</v>
      </c>
      <c r="AE17" s="33">
        <v>8</v>
      </c>
      <c r="AF17" s="32">
        <f t="shared" si="17"/>
        <v>0.2847988608045568</v>
      </c>
      <c r="AG17" s="34">
        <v>0</v>
      </c>
      <c r="AH17" s="35">
        <f t="shared" si="18"/>
        <v>23</v>
      </c>
      <c r="AI17" s="36">
        <f t="shared" si="19"/>
        <v>0.31425058068042083</v>
      </c>
      <c r="AJ17" s="31">
        <v>5</v>
      </c>
      <c r="AK17" s="32">
        <f t="shared" si="20"/>
        <v>0.36337209302325579</v>
      </c>
      <c r="AL17" s="33">
        <v>4</v>
      </c>
      <c r="AM17" s="32">
        <f t="shared" si="21"/>
        <v>0.44893378226711567</v>
      </c>
      <c r="AN17" s="34">
        <v>0</v>
      </c>
      <c r="AO17" s="35">
        <f t="shared" si="22"/>
        <v>9</v>
      </c>
      <c r="AP17" s="36">
        <f t="shared" si="23"/>
        <v>0.39700044111160121</v>
      </c>
      <c r="AQ17" s="31">
        <v>0</v>
      </c>
      <c r="AR17" s="32">
        <f t="shared" si="24"/>
        <v>0</v>
      </c>
      <c r="AS17" s="33">
        <v>0</v>
      </c>
      <c r="AT17" s="32">
        <f t="shared" si="25"/>
        <v>0</v>
      </c>
      <c r="AU17" s="34">
        <v>0</v>
      </c>
      <c r="AV17" s="35">
        <f t="shared" si="26"/>
        <v>0</v>
      </c>
      <c r="AW17" s="36">
        <f t="shared" si="27"/>
        <v>0</v>
      </c>
      <c r="AX17" s="31">
        <v>0</v>
      </c>
      <c r="AY17" s="32">
        <f t="shared" si="28"/>
        <v>0</v>
      </c>
      <c r="AZ17" s="33">
        <v>0</v>
      </c>
      <c r="BA17" s="32">
        <f t="shared" si="29"/>
        <v>0</v>
      </c>
      <c r="BB17" s="34">
        <v>0</v>
      </c>
      <c r="BC17" s="35">
        <f t="shared" si="30"/>
        <v>0</v>
      </c>
      <c r="BD17" s="36">
        <f t="shared" si="31"/>
        <v>0</v>
      </c>
      <c r="BE17" s="7">
        <v>0</v>
      </c>
      <c r="BF17" s="32">
        <f t="shared" si="32"/>
        <v>0</v>
      </c>
      <c r="BG17" s="7">
        <v>0</v>
      </c>
      <c r="BH17" s="32">
        <f t="shared" si="33"/>
        <v>0</v>
      </c>
      <c r="BI17" s="34">
        <v>0</v>
      </c>
      <c r="BJ17" s="35">
        <f t="shared" si="34"/>
        <v>0</v>
      </c>
      <c r="BK17" s="36">
        <f t="shared" si="35"/>
        <v>0</v>
      </c>
      <c r="BL17" s="9"/>
      <c r="BM17" s="9"/>
      <c r="BN17" s="9"/>
      <c r="BO17" s="9"/>
    </row>
    <row r="18" spans="1:67" ht="13" x14ac:dyDescent="0.3">
      <c r="A18" s="27" t="s">
        <v>45</v>
      </c>
      <c r="B18" s="9">
        <v>1769761</v>
      </c>
      <c r="C18" s="28">
        <f t="shared" si="0"/>
        <v>6.057661459078342</v>
      </c>
      <c r="D18" s="9">
        <v>1790194</v>
      </c>
      <c r="E18" s="28">
        <f t="shared" si="1"/>
        <v>5.98715916940413</v>
      </c>
      <c r="F18" s="29">
        <f t="shared" si="2"/>
        <v>3559955</v>
      </c>
      <c r="G18" s="30">
        <f t="shared" si="3"/>
        <v>6.0220016611800071</v>
      </c>
      <c r="H18" s="31">
        <v>102</v>
      </c>
      <c r="I18" s="32">
        <f t="shared" si="4"/>
        <v>0.59219693450998612</v>
      </c>
      <c r="J18" s="33">
        <v>55</v>
      </c>
      <c r="K18" s="32">
        <f t="shared" si="5"/>
        <v>0.44049335255486149</v>
      </c>
      <c r="L18" s="34">
        <v>0</v>
      </c>
      <c r="M18" s="35">
        <f t="shared" si="6"/>
        <v>157</v>
      </c>
      <c r="N18" s="36">
        <f t="shared" si="7"/>
        <v>0.52844160215415681</v>
      </c>
      <c r="O18" s="31">
        <v>83</v>
      </c>
      <c r="P18" s="32">
        <f t="shared" si="8"/>
        <v>0.60088322594657206</v>
      </c>
      <c r="Q18" s="33">
        <v>46</v>
      </c>
      <c r="R18" s="32">
        <f t="shared" si="9"/>
        <v>0.48142333856619574</v>
      </c>
      <c r="S18" s="34">
        <v>0</v>
      </c>
      <c r="T18" s="35">
        <f t="shared" si="10"/>
        <v>129</v>
      </c>
      <c r="U18" s="36">
        <f t="shared" si="11"/>
        <v>0.55203697363916471</v>
      </c>
      <c r="V18" s="31">
        <v>56</v>
      </c>
      <c r="W18" s="32">
        <f t="shared" si="12"/>
        <v>0.60195635816403303</v>
      </c>
      <c r="X18" s="33">
        <v>32</v>
      </c>
      <c r="Y18" s="32">
        <f t="shared" si="13"/>
        <v>0.53076795488472384</v>
      </c>
      <c r="Z18" s="34">
        <v>0</v>
      </c>
      <c r="AA18" s="35">
        <f t="shared" si="14"/>
        <v>88</v>
      </c>
      <c r="AB18" s="36">
        <f t="shared" si="15"/>
        <v>0.57396295330028702</v>
      </c>
      <c r="AC18" s="31">
        <v>26</v>
      </c>
      <c r="AD18" s="32">
        <f t="shared" si="16"/>
        <v>0.57649667405764971</v>
      </c>
      <c r="AE18" s="33">
        <v>15</v>
      </c>
      <c r="AF18" s="32">
        <f t="shared" si="17"/>
        <v>0.53399786400854399</v>
      </c>
      <c r="AG18" s="34">
        <v>0</v>
      </c>
      <c r="AH18" s="35">
        <f t="shared" si="18"/>
        <v>41</v>
      </c>
      <c r="AI18" s="36">
        <f t="shared" si="19"/>
        <v>0.56018581773466314</v>
      </c>
      <c r="AJ18" s="31">
        <v>9</v>
      </c>
      <c r="AK18" s="32">
        <f t="shared" si="20"/>
        <v>0.65406976744186052</v>
      </c>
      <c r="AL18" s="33">
        <v>4</v>
      </c>
      <c r="AM18" s="32">
        <f t="shared" si="21"/>
        <v>0.44893378226711567</v>
      </c>
      <c r="AN18" s="34">
        <v>0</v>
      </c>
      <c r="AO18" s="35">
        <f t="shared" si="22"/>
        <v>13</v>
      </c>
      <c r="AP18" s="36">
        <f t="shared" si="23"/>
        <v>0.57344508160564622</v>
      </c>
      <c r="AQ18" s="31">
        <v>1</v>
      </c>
      <c r="AR18" s="32">
        <f t="shared" si="24"/>
        <v>0.40160642570281119</v>
      </c>
      <c r="AS18" s="33">
        <v>2</v>
      </c>
      <c r="AT18" s="32">
        <f t="shared" si="25"/>
        <v>1.0416666666666665</v>
      </c>
      <c r="AU18" s="34">
        <v>0</v>
      </c>
      <c r="AV18" s="35">
        <f t="shared" si="26"/>
        <v>3</v>
      </c>
      <c r="AW18" s="36">
        <f t="shared" si="27"/>
        <v>0.68027210884353739</v>
      </c>
      <c r="AX18" s="31">
        <v>0</v>
      </c>
      <c r="AY18" s="32">
        <f t="shared" si="28"/>
        <v>0</v>
      </c>
      <c r="AZ18" s="33">
        <v>1</v>
      </c>
      <c r="BA18" s="32">
        <f t="shared" si="29"/>
        <v>7.1428571428571423</v>
      </c>
      <c r="BB18" s="34">
        <v>0</v>
      </c>
      <c r="BC18" s="35">
        <f t="shared" si="30"/>
        <v>1</v>
      </c>
      <c r="BD18" s="36">
        <f t="shared" si="31"/>
        <v>2.2727272727272729</v>
      </c>
      <c r="BE18" s="7">
        <v>0</v>
      </c>
      <c r="BF18" s="32">
        <f t="shared" si="32"/>
        <v>0</v>
      </c>
      <c r="BG18" s="7">
        <v>0</v>
      </c>
      <c r="BH18" s="32">
        <f t="shared" si="33"/>
        <v>0</v>
      </c>
      <c r="BI18" s="34">
        <v>0</v>
      </c>
      <c r="BJ18" s="35">
        <f t="shared" si="34"/>
        <v>0</v>
      </c>
      <c r="BK18" s="36">
        <f t="shared" si="35"/>
        <v>0</v>
      </c>
      <c r="BL18" s="9"/>
      <c r="BM18" s="9"/>
      <c r="BN18" s="9"/>
      <c r="BO18" s="9"/>
    </row>
    <row r="19" spans="1:67" ht="13" x14ac:dyDescent="0.3">
      <c r="A19" s="27" t="s">
        <v>46</v>
      </c>
      <c r="B19" s="9">
        <v>1980181</v>
      </c>
      <c r="C19" s="28">
        <f t="shared" si="0"/>
        <v>6.7779017198928049</v>
      </c>
      <c r="D19" s="9">
        <v>2025216</v>
      </c>
      <c r="E19" s="28">
        <f t="shared" si="1"/>
        <v>6.7731712565364175</v>
      </c>
      <c r="F19" s="29">
        <f t="shared" si="2"/>
        <v>4005397</v>
      </c>
      <c r="G19" s="30">
        <f t="shared" si="3"/>
        <v>6.7755090689869446</v>
      </c>
      <c r="H19" s="31">
        <v>195</v>
      </c>
      <c r="I19" s="32">
        <f t="shared" si="4"/>
        <v>1.1321411983279146</v>
      </c>
      <c r="J19" s="33">
        <v>111</v>
      </c>
      <c r="K19" s="32">
        <f t="shared" si="5"/>
        <v>0.88899567515617495</v>
      </c>
      <c r="L19" s="34">
        <v>0</v>
      </c>
      <c r="M19" s="35">
        <f t="shared" si="6"/>
        <v>306</v>
      </c>
      <c r="N19" s="36">
        <f t="shared" si="7"/>
        <v>1.0299562436889935</v>
      </c>
      <c r="O19" s="31">
        <v>160</v>
      </c>
      <c r="P19" s="32">
        <f t="shared" si="8"/>
        <v>1.1583291102584521</v>
      </c>
      <c r="Q19" s="33">
        <v>95</v>
      </c>
      <c r="R19" s="32">
        <f t="shared" si="9"/>
        <v>0.99424385138670857</v>
      </c>
      <c r="S19" s="34">
        <v>0</v>
      </c>
      <c r="T19" s="35">
        <f t="shared" si="10"/>
        <v>255</v>
      </c>
      <c r="U19" s="36">
        <f t="shared" si="11"/>
        <v>1.0912358781239302</v>
      </c>
      <c r="V19" s="31">
        <v>113</v>
      </c>
      <c r="W19" s="32">
        <f t="shared" si="12"/>
        <v>1.2146619370095668</v>
      </c>
      <c r="X19" s="33">
        <v>74</v>
      </c>
      <c r="Y19" s="32">
        <f t="shared" si="13"/>
        <v>1.2274008956709239</v>
      </c>
      <c r="Z19" s="34">
        <v>0</v>
      </c>
      <c r="AA19" s="35">
        <f t="shared" si="14"/>
        <v>187</v>
      </c>
      <c r="AB19" s="36">
        <f t="shared" si="15"/>
        <v>1.2196712757631099</v>
      </c>
      <c r="AC19" s="31">
        <v>55</v>
      </c>
      <c r="AD19" s="32">
        <f t="shared" si="16"/>
        <v>1.2195121951219512</v>
      </c>
      <c r="AE19" s="33">
        <v>47</v>
      </c>
      <c r="AF19" s="32">
        <f t="shared" si="17"/>
        <v>1.6731933072267711</v>
      </c>
      <c r="AG19" s="34">
        <v>0</v>
      </c>
      <c r="AH19" s="35">
        <f t="shared" si="18"/>
        <v>102</v>
      </c>
      <c r="AI19" s="36">
        <f t="shared" si="19"/>
        <v>1.3936330099740402</v>
      </c>
      <c r="AJ19" s="31">
        <v>15</v>
      </c>
      <c r="AK19" s="32">
        <f t="shared" si="20"/>
        <v>1.0901162790697674</v>
      </c>
      <c r="AL19" s="33">
        <v>18</v>
      </c>
      <c r="AM19" s="32">
        <f t="shared" si="21"/>
        <v>2.0202020202020203</v>
      </c>
      <c r="AN19" s="34">
        <v>0</v>
      </c>
      <c r="AO19" s="35">
        <f t="shared" si="22"/>
        <v>33</v>
      </c>
      <c r="AP19" s="36">
        <f t="shared" si="23"/>
        <v>1.4556682840758712</v>
      </c>
      <c r="AQ19" s="31">
        <v>2</v>
      </c>
      <c r="AR19" s="32">
        <f t="shared" si="24"/>
        <v>0.80321285140562237</v>
      </c>
      <c r="AS19" s="33">
        <v>5</v>
      </c>
      <c r="AT19" s="32">
        <f t="shared" si="25"/>
        <v>2.604166666666667</v>
      </c>
      <c r="AU19" s="34">
        <v>0</v>
      </c>
      <c r="AV19" s="35">
        <f t="shared" si="26"/>
        <v>7</v>
      </c>
      <c r="AW19" s="36">
        <f t="shared" si="27"/>
        <v>1.5873015873015872</v>
      </c>
      <c r="AX19" s="31">
        <v>0</v>
      </c>
      <c r="AY19" s="32">
        <f t="shared" si="28"/>
        <v>0</v>
      </c>
      <c r="AZ19" s="33">
        <v>0</v>
      </c>
      <c r="BA19" s="32">
        <f t="shared" si="29"/>
        <v>0</v>
      </c>
      <c r="BB19" s="34">
        <v>0</v>
      </c>
      <c r="BC19" s="35">
        <f t="shared" si="30"/>
        <v>0</v>
      </c>
      <c r="BD19" s="36">
        <f t="shared" si="31"/>
        <v>0</v>
      </c>
      <c r="BE19" s="7">
        <v>0</v>
      </c>
      <c r="BF19" s="32">
        <f t="shared" si="32"/>
        <v>0</v>
      </c>
      <c r="BG19" s="7">
        <v>0</v>
      </c>
      <c r="BH19" s="32">
        <f t="shared" si="33"/>
        <v>0</v>
      </c>
      <c r="BI19" s="34">
        <v>0</v>
      </c>
      <c r="BJ19" s="35">
        <f t="shared" si="34"/>
        <v>0</v>
      </c>
      <c r="BK19" s="36">
        <f t="shared" si="35"/>
        <v>0</v>
      </c>
      <c r="BL19" s="9"/>
      <c r="BM19" s="9"/>
      <c r="BN19" s="9"/>
      <c r="BO19" s="9"/>
    </row>
    <row r="20" spans="1:67" ht="13" x14ac:dyDescent="0.3">
      <c r="A20" s="27" t="s">
        <v>47</v>
      </c>
      <c r="B20" s="9">
        <v>2039373</v>
      </c>
      <c r="C20" s="28">
        <f t="shared" si="0"/>
        <v>6.9805082283907121</v>
      </c>
      <c r="D20" s="9">
        <v>2097758</v>
      </c>
      <c r="E20" s="28">
        <f t="shared" si="1"/>
        <v>7.0157821134976821</v>
      </c>
      <c r="F20" s="29">
        <f t="shared" si="2"/>
        <v>4137131</v>
      </c>
      <c r="G20" s="30">
        <f t="shared" si="3"/>
        <v>6.9983496292844434</v>
      </c>
      <c r="H20" s="31">
        <v>360</v>
      </c>
      <c r="I20" s="32">
        <f t="shared" si="4"/>
        <v>2.090106827682304</v>
      </c>
      <c r="J20" s="33">
        <v>210</v>
      </c>
      <c r="K20" s="32">
        <f t="shared" si="5"/>
        <v>1.6818837097549257</v>
      </c>
      <c r="L20" s="34">
        <v>0</v>
      </c>
      <c r="M20" s="35">
        <f t="shared" si="6"/>
        <v>570</v>
      </c>
      <c r="N20" s="36">
        <f t="shared" si="7"/>
        <v>1.9185459441265569</v>
      </c>
      <c r="O20" s="31">
        <v>284</v>
      </c>
      <c r="P20" s="32">
        <f t="shared" si="8"/>
        <v>2.0560341707087528</v>
      </c>
      <c r="Q20" s="33">
        <v>183</v>
      </c>
      <c r="R20" s="32">
        <f t="shared" si="9"/>
        <v>1.9152276295133437</v>
      </c>
      <c r="S20" s="34">
        <v>0</v>
      </c>
      <c r="T20" s="35">
        <f t="shared" si="10"/>
        <v>467</v>
      </c>
      <c r="U20" s="36">
        <f t="shared" si="11"/>
        <v>1.9984594317014721</v>
      </c>
      <c r="V20" s="31">
        <v>197</v>
      </c>
      <c r="W20" s="32">
        <f t="shared" si="12"/>
        <v>2.1175964742556164</v>
      </c>
      <c r="X20" s="33">
        <v>122</v>
      </c>
      <c r="Y20" s="32">
        <f t="shared" si="13"/>
        <v>2.0235528279980097</v>
      </c>
      <c r="Z20" s="34">
        <v>0</v>
      </c>
      <c r="AA20" s="35">
        <f t="shared" si="14"/>
        <v>319</v>
      </c>
      <c r="AB20" s="36">
        <f t="shared" si="15"/>
        <v>2.0806157057135404</v>
      </c>
      <c r="AC20" s="31">
        <v>96</v>
      </c>
      <c r="AD20" s="32">
        <f t="shared" si="16"/>
        <v>2.1286031042128601</v>
      </c>
      <c r="AE20" s="33">
        <v>53</v>
      </c>
      <c r="AF20" s="32">
        <f t="shared" si="17"/>
        <v>1.8867924528301887</v>
      </c>
      <c r="AG20" s="34">
        <v>0</v>
      </c>
      <c r="AH20" s="35">
        <f t="shared" si="18"/>
        <v>149</v>
      </c>
      <c r="AI20" s="36">
        <f t="shared" si="19"/>
        <v>2.0357972400601176</v>
      </c>
      <c r="AJ20" s="31">
        <v>33</v>
      </c>
      <c r="AK20" s="32">
        <f t="shared" si="20"/>
        <v>2.3982558139534884</v>
      </c>
      <c r="AL20" s="33">
        <v>22</v>
      </c>
      <c r="AM20" s="32">
        <f t="shared" si="21"/>
        <v>2.4691358024691357</v>
      </c>
      <c r="AN20" s="34">
        <v>0</v>
      </c>
      <c r="AO20" s="35">
        <f t="shared" si="22"/>
        <v>55</v>
      </c>
      <c r="AP20" s="36">
        <f t="shared" si="23"/>
        <v>2.4261138067931185</v>
      </c>
      <c r="AQ20" s="31">
        <v>8</v>
      </c>
      <c r="AR20" s="32">
        <f t="shared" si="24"/>
        <v>3.2128514056224895</v>
      </c>
      <c r="AS20" s="33">
        <v>8</v>
      </c>
      <c r="AT20" s="32">
        <f t="shared" si="25"/>
        <v>4.1666666666666661</v>
      </c>
      <c r="AU20" s="34">
        <v>0</v>
      </c>
      <c r="AV20" s="35">
        <f t="shared" si="26"/>
        <v>16</v>
      </c>
      <c r="AW20" s="36">
        <f t="shared" si="27"/>
        <v>3.6281179138321997</v>
      </c>
      <c r="AX20" s="31">
        <v>0</v>
      </c>
      <c r="AY20" s="32">
        <f t="shared" si="28"/>
        <v>0</v>
      </c>
      <c r="AZ20" s="33">
        <v>0</v>
      </c>
      <c r="BA20" s="32">
        <f t="shared" si="29"/>
        <v>0</v>
      </c>
      <c r="BB20" s="34">
        <v>0</v>
      </c>
      <c r="BC20" s="35">
        <f t="shared" si="30"/>
        <v>0</v>
      </c>
      <c r="BD20" s="36">
        <f t="shared" si="31"/>
        <v>0</v>
      </c>
      <c r="BE20" s="7">
        <v>0</v>
      </c>
      <c r="BF20" s="32">
        <f t="shared" si="32"/>
        <v>0</v>
      </c>
      <c r="BG20" s="7">
        <v>0</v>
      </c>
      <c r="BH20" s="32">
        <f t="shared" si="33"/>
        <v>0</v>
      </c>
      <c r="BI20" s="34">
        <v>0</v>
      </c>
      <c r="BJ20" s="35">
        <f t="shared" si="34"/>
        <v>0</v>
      </c>
      <c r="BK20" s="36">
        <f t="shared" si="35"/>
        <v>0</v>
      </c>
      <c r="BL20" s="9"/>
      <c r="BM20" s="9"/>
      <c r="BN20" s="9"/>
      <c r="BO20" s="9"/>
    </row>
    <row r="21" spans="1:67" ht="13" x14ac:dyDescent="0.3">
      <c r="A21" s="27" t="s">
        <v>48</v>
      </c>
      <c r="B21" s="9">
        <v>1866897</v>
      </c>
      <c r="C21" s="28">
        <f t="shared" si="0"/>
        <v>6.3901453388163594</v>
      </c>
      <c r="D21" s="9">
        <v>1918667</v>
      </c>
      <c r="E21" s="28">
        <f t="shared" si="1"/>
        <v>6.4168267361431841</v>
      </c>
      <c r="F21" s="29">
        <f t="shared" si="2"/>
        <v>3785564</v>
      </c>
      <c r="G21" s="30">
        <f t="shared" si="3"/>
        <v>6.4036406911051484</v>
      </c>
      <c r="H21" s="31">
        <v>656</v>
      </c>
      <c r="I21" s="32">
        <f t="shared" si="4"/>
        <v>3.8086391082210866</v>
      </c>
      <c r="J21" s="33">
        <v>316</v>
      </c>
      <c r="K21" s="32">
        <f t="shared" si="5"/>
        <v>2.5308345346788403</v>
      </c>
      <c r="L21" s="34">
        <v>0</v>
      </c>
      <c r="M21" s="35">
        <f t="shared" si="6"/>
        <v>972</v>
      </c>
      <c r="N21" s="36">
        <f t="shared" si="7"/>
        <v>3.2716257152473913</v>
      </c>
      <c r="O21" s="31">
        <v>521</v>
      </c>
      <c r="P21" s="32">
        <f t="shared" si="8"/>
        <v>3.7718091652790853</v>
      </c>
      <c r="Q21" s="33">
        <v>256</v>
      </c>
      <c r="R21" s="32">
        <f t="shared" si="9"/>
        <v>2.6792255363683934</v>
      </c>
      <c r="S21" s="34">
        <v>0</v>
      </c>
      <c r="T21" s="35">
        <f t="shared" si="10"/>
        <v>777</v>
      </c>
      <c r="U21" s="36">
        <f t="shared" si="11"/>
        <v>3.325059910989387</v>
      </c>
      <c r="V21" s="31">
        <v>353</v>
      </c>
      <c r="W21" s="32">
        <f t="shared" si="12"/>
        <v>3.7944749005697087</v>
      </c>
      <c r="X21" s="33">
        <v>184</v>
      </c>
      <c r="Y21" s="32">
        <f t="shared" si="13"/>
        <v>3.051915740587162</v>
      </c>
      <c r="Z21" s="34">
        <v>0</v>
      </c>
      <c r="AA21" s="35">
        <f t="shared" si="14"/>
        <v>537</v>
      </c>
      <c r="AB21" s="36">
        <f t="shared" si="15"/>
        <v>3.5024784763892516</v>
      </c>
      <c r="AC21" s="31">
        <v>177</v>
      </c>
      <c r="AD21" s="32">
        <f t="shared" si="16"/>
        <v>3.9246119733924614</v>
      </c>
      <c r="AE21" s="33">
        <v>105</v>
      </c>
      <c r="AF21" s="32">
        <f t="shared" si="17"/>
        <v>3.7379850480598074</v>
      </c>
      <c r="AG21" s="34">
        <v>0</v>
      </c>
      <c r="AH21" s="35">
        <f t="shared" si="18"/>
        <v>282</v>
      </c>
      <c r="AI21" s="36">
        <f t="shared" si="19"/>
        <v>3.852985380516464</v>
      </c>
      <c r="AJ21" s="31">
        <v>56</v>
      </c>
      <c r="AK21" s="32">
        <f t="shared" si="20"/>
        <v>4.0697674418604652</v>
      </c>
      <c r="AL21" s="33">
        <v>30</v>
      </c>
      <c r="AM21" s="32">
        <f t="shared" si="21"/>
        <v>3.3670033670033668</v>
      </c>
      <c r="AN21" s="34">
        <v>0</v>
      </c>
      <c r="AO21" s="35">
        <f t="shared" si="22"/>
        <v>86</v>
      </c>
      <c r="AP21" s="36">
        <f t="shared" si="23"/>
        <v>3.7935597706219673</v>
      </c>
      <c r="AQ21" s="31">
        <v>9</v>
      </c>
      <c r="AR21" s="32">
        <f t="shared" si="24"/>
        <v>3.6144578313253009</v>
      </c>
      <c r="AS21" s="33">
        <v>5</v>
      </c>
      <c r="AT21" s="32">
        <f t="shared" si="25"/>
        <v>2.604166666666667</v>
      </c>
      <c r="AU21" s="34">
        <v>0</v>
      </c>
      <c r="AV21" s="35">
        <f t="shared" si="26"/>
        <v>14</v>
      </c>
      <c r="AW21" s="36">
        <f t="shared" si="27"/>
        <v>3.1746031746031744</v>
      </c>
      <c r="AX21" s="31">
        <v>1</v>
      </c>
      <c r="AY21" s="32">
        <f t="shared" si="28"/>
        <v>3.3333333333333335</v>
      </c>
      <c r="AZ21" s="33">
        <v>0</v>
      </c>
      <c r="BA21" s="32">
        <f t="shared" si="29"/>
        <v>0</v>
      </c>
      <c r="BB21" s="34">
        <v>0</v>
      </c>
      <c r="BC21" s="35">
        <f t="shared" si="30"/>
        <v>1</v>
      </c>
      <c r="BD21" s="36">
        <f t="shared" si="31"/>
        <v>2.2727272727272729</v>
      </c>
      <c r="BE21" s="7">
        <v>0</v>
      </c>
      <c r="BF21" s="32">
        <f t="shared" si="32"/>
        <v>0</v>
      </c>
      <c r="BG21" s="7">
        <v>0</v>
      </c>
      <c r="BH21" s="32">
        <f t="shared" si="33"/>
        <v>0</v>
      </c>
      <c r="BI21" s="34">
        <v>0</v>
      </c>
      <c r="BJ21" s="35">
        <f t="shared" si="34"/>
        <v>0</v>
      </c>
      <c r="BK21" s="36">
        <f t="shared" si="35"/>
        <v>0</v>
      </c>
      <c r="BL21" s="9"/>
      <c r="BM21" s="9"/>
      <c r="BN21" s="9"/>
      <c r="BO21" s="9"/>
    </row>
    <row r="22" spans="1:67" ht="13" x14ac:dyDescent="0.3">
      <c r="A22" s="27" t="s">
        <v>49</v>
      </c>
      <c r="B22" s="9">
        <v>1585580</v>
      </c>
      <c r="C22" s="28">
        <f t="shared" si="0"/>
        <v>5.4272338786341416</v>
      </c>
      <c r="D22" s="9">
        <v>1648446</v>
      </c>
      <c r="E22" s="28">
        <f t="shared" si="1"/>
        <v>5.5130944379031321</v>
      </c>
      <c r="F22" s="29">
        <f t="shared" si="2"/>
        <v>3234026</v>
      </c>
      <c r="G22" s="30">
        <f t="shared" si="3"/>
        <v>5.4706618326072469</v>
      </c>
      <c r="H22" s="31">
        <v>935</v>
      </c>
      <c r="I22" s="32">
        <f t="shared" si="4"/>
        <v>5.4284718996748724</v>
      </c>
      <c r="J22" s="33">
        <v>464</v>
      </c>
      <c r="K22" s="32">
        <f t="shared" si="5"/>
        <v>3.7161621015537403</v>
      </c>
      <c r="L22" s="34">
        <v>0</v>
      </c>
      <c r="M22" s="35">
        <f t="shared" si="6"/>
        <v>1399</v>
      </c>
      <c r="N22" s="36">
        <f t="shared" si="7"/>
        <v>4.7088522383036011</v>
      </c>
      <c r="O22" s="31">
        <v>776</v>
      </c>
      <c r="P22" s="32">
        <f t="shared" si="8"/>
        <v>5.6178961847534934</v>
      </c>
      <c r="Q22" s="33">
        <v>390</v>
      </c>
      <c r="R22" s="32">
        <f t="shared" si="9"/>
        <v>4.0816326530612246</v>
      </c>
      <c r="S22" s="34">
        <v>0</v>
      </c>
      <c r="T22" s="35">
        <f t="shared" si="10"/>
        <v>1166</v>
      </c>
      <c r="U22" s="36">
        <f t="shared" si="11"/>
        <v>4.9897295446764804</v>
      </c>
      <c r="V22" s="31">
        <v>544</v>
      </c>
      <c r="W22" s="32">
        <f t="shared" si="12"/>
        <v>5.8475760507363219</v>
      </c>
      <c r="X22" s="33">
        <v>268</v>
      </c>
      <c r="Y22" s="32">
        <f t="shared" si="13"/>
        <v>4.4451816221595619</v>
      </c>
      <c r="Z22" s="34">
        <v>0</v>
      </c>
      <c r="AA22" s="35">
        <f t="shared" si="14"/>
        <v>812</v>
      </c>
      <c r="AB22" s="36">
        <f t="shared" si="15"/>
        <v>5.2961127054526473</v>
      </c>
      <c r="AC22" s="31">
        <v>261</v>
      </c>
      <c r="AD22" s="32">
        <f t="shared" si="16"/>
        <v>5.7871396895787139</v>
      </c>
      <c r="AE22" s="33">
        <v>126</v>
      </c>
      <c r="AF22" s="32">
        <f t="shared" si="17"/>
        <v>4.4855820576717695</v>
      </c>
      <c r="AG22" s="34">
        <v>0</v>
      </c>
      <c r="AH22" s="35">
        <f t="shared" si="18"/>
        <v>387</v>
      </c>
      <c r="AI22" s="36">
        <f t="shared" si="19"/>
        <v>5.2876075966662111</v>
      </c>
      <c r="AJ22" s="31">
        <v>74</v>
      </c>
      <c r="AK22" s="32">
        <f t="shared" si="20"/>
        <v>5.3779069767441863</v>
      </c>
      <c r="AL22" s="33">
        <v>40</v>
      </c>
      <c r="AM22" s="32">
        <f t="shared" si="21"/>
        <v>4.489337822671156</v>
      </c>
      <c r="AN22" s="34">
        <v>0</v>
      </c>
      <c r="AO22" s="35">
        <f t="shared" si="22"/>
        <v>114</v>
      </c>
      <c r="AP22" s="36">
        <f t="shared" si="23"/>
        <v>5.0286722540802824</v>
      </c>
      <c r="AQ22" s="31">
        <v>12</v>
      </c>
      <c r="AR22" s="32">
        <f t="shared" si="24"/>
        <v>4.8192771084337354</v>
      </c>
      <c r="AS22" s="33">
        <v>12</v>
      </c>
      <c r="AT22" s="32">
        <f t="shared" si="25"/>
        <v>6.25</v>
      </c>
      <c r="AU22" s="34">
        <v>0</v>
      </c>
      <c r="AV22" s="35">
        <f t="shared" si="26"/>
        <v>24</v>
      </c>
      <c r="AW22" s="36">
        <f t="shared" si="27"/>
        <v>5.4421768707482991</v>
      </c>
      <c r="AX22" s="31">
        <v>1</v>
      </c>
      <c r="AY22" s="32">
        <f t="shared" si="28"/>
        <v>3.3333333333333335</v>
      </c>
      <c r="AZ22" s="33">
        <v>3</v>
      </c>
      <c r="BA22" s="32">
        <f t="shared" si="29"/>
        <v>21.428571428571427</v>
      </c>
      <c r="BB22" s="34">
        <v>0</v>
      </c>
      <c r="BC22" s="35">
        <f t="shared" si="30"/>
        <v>4</v>
      </c>
      <c r="BD22" s="36">
        <f t="shared" si="31"/>
        <v>9.0909090909090917</v>
      </c>
      <c r="BE22" s="7">
        <v>0</v>
      </c>
      <c r="BF22" s="32">
        <f t="shared" si="32"/>
        <v>0</v>
      </c>
      <c r="BG22" s="7">
        <v>0</v>
      </c>
      <c r="BH22" s="32">
        <f t="shared" si="33"/>
        <v>0</v>
      </c>
      <c r="BI22" s="34">
        <v>0</v>
      </c>
      <c r="BJ22" s="35">
        <f t="shared" si="34"/>
        <v>0</v>
      </c>
      <c r="BK22" s="36">
        <f t="shared" si="35"/>
        <v>0</v>
      </c>
      <c r="BL22" s="9"/>
      <c r="BM22" s="9"/>
      <c r="BN22" s="9"/>
      <c r="BO22" s="9"/>
    </row>
    <row r="23" spans="1:67" ht="13" x14ac:dyDescent="0.3">
      <c r="A23" s="27" t="s">
        <v>50</v>
      </c>
      <c r="B23" s="9">
        <v>1455983</v>
      </c>
      <c r="C23" s="28">
        <f t="shared" si="0"/>
        <v>4.9836402227042313</v>
      </c>
      <c r="D23" s="9">
        <v>1550793</v>
      </c>
      <c r="E23" s="28">
        <f t="shared" si="1"/>
        <v>5.186501870633986</v>
      </c>
      <c r="F23" s="29">
        <f t="shared" si="2"/>
        <v>3006776</v>
      </c>
      <c r="G23" s="30">
        <f t="shared" si="3"/>
        <v>5.0862468954793458</v>
      </c>
      <c r="H23" s="31">
        <v>1223</v>
      </c>
      <c r="I23" s="32">
        <f t="shared" si="4"/>
        <v>7.1005573618207158</v>
      </c>
      <c r="J23" s="33">
        <v>609</v>
      </c>
      <c r="K23" s="32">
        <f t="shared" si="5"/>
        <v>4.8774627582892842</v>
      </c>
      <c r="L23" s="34">
        <v>0</v>
      </c>
      <c r="M23" s="35">
        <f t="shared" si="6"/>
        <v>1832</v>
      </c>
      <c r="N23" s="36">
        <f t="shared" si="7"/>
        <v>6.1662739818243013</v>
      </c>
      <c r="O23" s="31">
        <v>1009</v>
      </c>
      <c r="P23" s="32">
        <f t="shared" si="8"/>
        <v>7.3047129515673648</v>
      </c>
      <c r="Q23" s="33">
        <v>506</v>
      </c>
      <c r="R23" s="32">
        <f t="shared" si="9"/>
        <v>5.2956567242281531</v>
      </c>
      <c r="S23" s="34">
        <v>0</v>
      </c>
      <c r="T23" s="35">
        <f t="shared" si="10"/>
        <v>1515</v>
      </c>
      <c r="U23" s="36">
        <f t="shared" si="11"/>
        <v>6.4832249229715853</v>
      </c>
      <c r="V23" s="31">
        <v>695</v>
      </c>
      <c r="W23" s="32">
        <f t="shared" si="12"/>
        <v>7.4707083736429105</v>
      </c>
      <c r="X23" s="33">
        <v>347</v>
      </c>
      <c r="Y23" s="32">
        <f t="shared" si="13"/>
        <v>5.7555150107812239</v>
      </c>
      <c r="Z23" s="34">
        <v>0</v>
      </c>
      <c r="AA23" s="35">
        <f t="shared" si="14"/>
        <v>1042</v>
      </c>
      <c r="AB23" s="36">
        <f t="shared" si="15"/>
        <v>6.7962431515783974</v>
      </c>
      <c r="AC23" s="31">
        <v>351</v>
      </c>
      <c r="AD23" s="32">
        <f t="shared" si="16"/>
        <v>7.7827050997782701</v>
      </c>
      <c r="AE23" s="33">
        <v>171</v>
      </c>
      <c r="AF23" s="32">
        <f t="shared" si="17"/>
        <v>6.0875756496974009</v>
      </c>
      <c r="AG23" s="34">
        <v>0</v>
      </c>
      <c r="AH23" s="35">
        <f t="shared" si="18"/>
        <v>522</v>
      </c>
      <c r="AI23" s="36">
        <f t="shared" si="19"/>
        <v>7.1321218745730288</v>
      </c>
      <c r="AJ23" s="31">
        <v>104</v>
      </c>
      <c r="AK23" s="32">
        <f t="shared" si="20"/>
        <v>7.5581395348837201</v>
      </c>
      <c r="AL23" s="33">
        <v>57</v>
      </c>
      <c r="AM23" s="32">
        <f t="shared" si="21"/>
        <v>6.3973063973063971</v>
      </c>
      <c r="AN23" s="34">
        <v>0</v>
      </c>
      <c r="AO23" s="35">
        <f t="shared" si="22"/>
        <v>161</v>
      </c>
      <c r="AP23" s="36">
        <f t="shared" si="23"/>
        <v>7.101896779885311</v>
      </c>
      <c r="AQ23" s="31">
        <v>20</v>
      </c>
      <c r="AR23" s="32">
        <f t="shared" si="24"/>
        <v>8.0321285140562253</v>
      </c>
      <c r="AS23" s="33">
        <v>12</v>
      </c>
      <c r="AT23" s="32">
        <f t="shared" si="25"/>
        <v>6.25</v>
      </c>
      <c r="AU23" s="34">
        <v>0</v>
      </c>
      <c r="AV23" s="35">
        <f t="shared" si="26"/>
        <v>32</v>
      </c>
      <c r="AW23" s="36">
        <f t="shared" si="27"/>
        <v>7.2562358276643995</v>
      </c>
      <c r="AX23" s="31">
        <v>4</v>
      </c>
      <c r="AY23" s="32">
        <f t="shared" si="28"/>
        <v>13.333333333333334</v>
      </c>
      <c r="AZ23" s="33">
        <v>1</v>
      </c>
      <c r="BA23" s="32">
        <f t="shared" si="29"/>
        <v>7.1428571428571423</v>
      </c>
      <c r="BB23" s="34">
        <v>0</v>
      </c>
      <c r="BC23" s="35">
        <f t="shared" si="30"/>
        <v>5</v>
      </c>
      <c r="BD23" s="36">
        <f t="shared" si="31"/>
        <v>11.363636363636363</v>
      </c>
      <c r="BE23" s="7">
        <v>0</v>
      </c>
      <c r="BF23" s="32">
        <f t="shared" si="32"/>
        <v>0</v>
      </c>
      <c r="BG23" s="7">
        <v>0</v>
      </c>
      <c r="BH23" s="32">
        <f t="shared" si="33"/>
        <v>0</v>
      </c>
      <c r="BI23" s="34">
        <v>0</v>
      </c>
      <c r="BJ23" s="35">
        <f t="shared" si="34"/>
        <v>0</v>
      </c>
      <c r="BK23" s="36">
        <f t="shared" si="35"/>
        <v>0</v>
      </c>
      <c r="BL23" s="9"/>
      <c r="BM23" s="9"/>
      <c r="BN23" s="9"/>
      <c r="BO23" s="9"/>
    </row>
    <row r="24" spans="1:67" ht="13" x14ac:dyDescent="0.3">
      <c r="A24" s="27" t="s">
        <v>51</v>
      </c>
      <c r="B24" s="9">
        <v>1389405</v>
      </c>
      <c r="C24" s="28">
        <f t="shared" si="0"/>
        <v>4.7557523979513299</v>
      </c>
      <c r="D24" s="9">
        <v>1510747</v>
      </c>
      <c r="E24" s="28">
        <f t="shared" si="1"/>
        <v>5.0525712597069257</v>
      </c>
      <c r="F24" s="29">
        <f t="shared" si="2"/>
        <v>2900152</v>
      </c>
      <c r="G24" s="30">
        <f t="shared" si="3"/>
        <v>4.9058822826902357</v>
      </c>
      <c r="H24" s="31">
        <v>1957</v>
      </c>
      <c r="I24" s="32">
        <f t="shared" si="4"/>
        <v>11.362052949372968</v>
      </c>
      <c r="J24" s="33">
        <v>1013</v>
      </c>
      <c r="K24" s="32">
        <f t="shared" si="5"/>
        <v>8.1130866570559022</v>
      </c>
      <c r="L24" s="34">
        <v>0</v>
      </c>
      <c r="M24" s="35">
        <f t="shared" si="6"/>
        <v>2970</v>
      </c>
      <c r="N24" s="36">
        <f t="shared" si="7"/>
        <v>9.9966341299225849</v>
      </c>
      <c r="O24" s="31">
        <v>1617</v>
      </c>
      <c r="P24" s="32">
        <f t="shared" si="8"/>
        <v>11.706363570549483</v>
      </c>
      <c r="Q24" s="33">
        <v>822</v>
      </c>
      <c r="R24" s="32">
        <f t="shared" si="9"/>
        <v>8.6028257456828889</v>
      </c>
      <c r="S24" s="34">
        <v>0</v>
      </c>
      <c r="T24" s="35">
        <f t="shared" si="10"/>
        <v>2439</v>
      </c>
      <c r="U24" s="36">
        <f t="shared" si="11"/>
        <v>10.437350222526531</v>
      </c>
      <c r="V24" s="31">
        <v>1117</v>
      </c>
      <c r="W24" s="32">
        <f t="shared" si="12"/>
        <v>12.00687950123616</v>
      </c>
      <c r="X24" s="33">
        <v>565</v>
      </c>
      <c r="Y24" s="32">
        <f t="shared" si="13"/>
        <v>9.3713717034334056</v>
      </c>
      <c r="Z24" s="34">
        <v>0</v>
      </c>
      <c r="AA24" s="35">
        <f t="shared" si="14"/>
        <v>1682</v>
      </c>
      <c r="AB24" s="36">
        <f t="shared" si="15"/>
        <v>10.970519175580487</v>
      </c>
      <c r="AC24" s="31">
        <v>562</v>
      </c>
      <c r="AD24" s="32">
        <f t="shared" si="16"/>
        <v>12.461197339246119</v>
      </c>
      <c r="AE24" s="33">
        <v>275</v>
      </c>
      <c r="AF24" s="32">
        <f t="shared" si="17"/>
        <v>9.7899608401566383</v>
      </c>
      <c r="AG24" s="34">
        <v>0</v>
      </c>
      <c r="AH24" s="35">
        <f t="shared" si="18"/>
        <v>837</v>
      </c>
      <c r="AI24" s="36">
        <f t="shared" si="19"/>
        <v>11.435988523022271</v>
      </c>
      <c r="AJ24" s="31">
        <v>166</v>
      </c>
      <c r="AK24" s="32">
        <f t="shared" si="20"/>
        <v>12.063953488372094</v>
      </c>
      <c r="AL24" s="33">
        <v>89</v>
      </c>
      <c r="AM24" s="32">
        <f t="shared" si="21"/>
        <v>9.9887766554433224</v>
      </c>
      <c r="AN24" s="34">
        <v>0</v>
      </c>
      <c r="AO24" s="35">
        <f t="shared" si="22"/>
        <v>255</v>
      </c>
      <c r="AP24" s="36">
        <f t="shared" si="23"/>
        <v>11.248345831495369</v>
      </c>
      <c r="AQ24" s="31">
        <v>28</v>
      </c>
      <c r="AR24" s="32">
        <f t="shared" si="24"/>
        <v>11.244979919678714</v>
      </c>
      <c r="AS24" s="33">
        <v>15</v>
      </c>
      <c r="AT24" s="32">
        <f t="shared" si="25"/>
        <v>7.8125</v>
      </c>
      <c r="AU24" s="34">
        <v>0</v>
      </c>
      <c r="AV24" s="35">
        <f t="shared" si="26"/>
        <v>43</v>
      </c>
      <c r="AW24" s="36">
        <f t="shared" si="27"/>
        <v>9.7505668934240362</v>
      </c>
      <c r="AX24" s="31">
        <v>4</v>
      </c>
      <c r="AY24" s="32">
        <f t="shared" si="28"/>
        <v>13.333333333333334</v>
      </c>
      <c r="AZ24" s="33">
        <v>2</v>
      </c>
      <c r="BA24" s="32">
        <f t="shared" si="29"/>
        <v>14.285714285714285</v>
      </c>
      <c r="BB24" s="34">
        <v>0</v>
      </c>
      <c r="BC24" s="35">
        <f t="shared" si="30"/>
        <v>6</v>
      </c>
      <c r="BD24" s="36">
        <f t="shared" si="31"/>
        <v>13.636363636363635</v>
      </c>
      <c r="BE24" s="7">
        <v>0</v>
      </c>
      <c r="BF24" s="32">
        <f t="shared" si="32"/>
        <v>0</v>
      </c>
      <c r="BG24" s="7">
        <v>0</v>
      </c>
      <c r="BH24" s="32">
        <f t="shared" si="33"/>
        <v>0</v>
      </c>
      <c r="BI24" s="34">
        <v>0</v>
      </c>
      <c r="BJ24" s="35">
        <f t="shared" si="34"/>
        <v>0</v>
      </c>
      <c r="BK24" s="36">
        <f t="shared" si="35"/>
        <v>0</v>
      </c>
      <c r="BL24" s="9"/>
      <c r="BM24" s="9"/>
      <c r="BN24" s="9"/>
      <c r="BO24" s="9"/>
    </row>
    <row r="25" spans="1:67" ht="13" x14ac:dyDescent="0.3">
      <c r="A25" s="27" t="s">
        <v>52</v>
      </c>
      <c r="B25" s="9">
        <v>918891</v>
      </c>
      <c r="C25" s="28">
        <f t="shared" si="0"/>
        <v>3.1452442424677445</v>
      </c>
      <c r="D25" s="9">
        <v>1066234</v>
      </c>
      <c r="E25" s="28">
        <f t="shared" si="1"/>
        <v>3.5659334518104977</v>
      </c>
      <c r="F25" s="29">
        <f t="shared" si="2"/>
        <v>1985125</v>
      </c>
      <c r="G25" s="30">
        <f t="shared" si="3"/>
        <v>3.3580272918196887</v>
      </c>
      <c r="H25" s="31">
        <v>2627</v>
      </c>
      <c r="I25" s="32">
        <f t="shared" si="4"/>
        <v>15.2519739897817</v>
      </c>
      <c r="J25" s="33">
        <v>1526</v>
      </c>
      <c r="K25" s="32">
        <f t="shared" si="5"/>
        <v>12.221688290885792</v>
      </c>
      <c r="L25" s="34">
        <v>0</v>
      </c>
      <c r="M25" s="35">
        <f t="shared" si="6"/>
        <v>4153</v>
      </c>
      <c r="N25" s="36">
        <f t="shared" si="7"/>
        <v>13.978458431504546</v>
      </c>
      <c r="O25" s="31">
        <v>2161</v>
      </c>
      <c r="P25" s="32">
        <f t="shared" si="8"/>
        <v>15.644682545428221</v>
      </c>
      <c r="Q25" s="33">
        <v>1210</v>
      </c>
      <c r="R25" s="32">
        <f t="shared" si="9"/>
        <v>12.663526949241236</v>
      </c>
      <c r="S25" s="34">
        <v>0</v>
      </c>
      <c r="T25" s="35">
        <f t="shared" si="10"/>
        <v>3371</v>
      </c>
      <c r="U25" s="36">
        <f t="shared" si="11"/>
        <v>14.425710373159879</v>
      </c>
      <c r="V25" s="31">
        <v>1499</v>
      </c>
      <c r="W25" s="32">
        <f t="shared" si="12"/>
        <v>16.113081801569386</v>
      </c>
      <c r="X25" s="33">
        <v>816</v>
      </c>
      <c r="Y25" s="32">
        <f t="shared" si="13"/>
        <v>13.534582849560458</v>
      </c>
      <c r="Z25" s="34">
        <v>0</v>
      </c>
      <c r="AA25" s="35">
        <f t="shared" si="14"/>
        <v>2315</v>
      </c>
      <c r="AB25" s="36">
        <f t="shared" si="15"/>
        <v>15.099139055570049</v>
      </c>
      <c r="AC25" s="31">
        <v>740</v>
      </c>
      <c r="AD25" s="32">
        <f t="shared" si="16"/>
        <v>16.4079822616408</v>
      </c>
      <c r="AE25" s="33">
        <v>392</v>
      </c>
      <c r="AF25" s="32">
        <f t="shared" si="17"/>
        <v>13.955144179423282</v>
      </c>
      <c r="AG25" s="34">
        <v>0</v>
      </c>
      <c r="AH25" s="35">
        <f t="shared" si="18"/>
        <v>1132</v>
      </c>
      <c r="AI25" s="36">
        <f t="shared" si="19"/>
        <v>15.466593796966798</v>
      </c>
      <c r="AJ25" s="31">
        <v>223</v>
      </c>
      <c r="AK25" s="32">
        <f t="shared" si="20"/>
        <v>16.206395348837212</v>
      </c>
      <c r="AL25" s="33">
        <v>115</v>
      </c>
      <c r="AM25" s="32">
        <f t="shared" si="21"/>
        <v>12.906846240179574</v>
      </c>
      <c r="AN25" s="34">
        <v>0</v>
      </c>
      <c r="AO25" s="35">
        <f t="shared" si="22"/>
        <v>338</v>
      </c>
      <c r="AP25" s="36">
        <f t="shared" si="23"/>
        <v>14.909572121746804</v>
      </c>
      <c r="AQ25" s="31">
        <v>32</v>
      </c>
      <c r="AR25" s="32">
        <f t="shared" si="24"/>
        <v>12.851405622489958</v>
      </c>
      <c r="AS25" s="33">
        <v>19</v>
      </c>
      <c r="AT25" s="32">
        <f t="shared" si="25"/>
        <v>9.8958333333333321</v>
      </c>
      <c r="AU25" s="34">
        <v>0</v>
      </c>
      <c r="AV25" s="35">
        <f t="shared" si="26"/>
        <v>51</v>
      </c>
      <c r="AW25" s="36">
        <f t="shared" si="27"/>
        <v>11.564625850340136</v>
      </c>
      <c r="AX25" s="31">
        <v>1</v>
      </c>
      <c r="AY25" s="32">
        <f t="shared" si="28"/>
        <v>3.3333333333333335</v>
      </c>
      <c r="AZ25" s="33">
        <v>3</v>
      </c>
      <c r="BA25" s="32">
        <f t="shared" si="29"/>
        <v>21.428571428571427</v>
      </c>
      <c r="BB25" s="34">
        <v>0</v>
      </c>
      <c r="BC25" s="35">
        <f t="shared" si="30"/>
        <v>4</v>
      </c>
      <c r="BD25" s="36">
        <f t="shared" si="31"/>
        <v>9.0909090909090917</v>
      </c>
      <c r="BE25" s="7">
        <v>0</v>
      </c>
      <c r="BF25" s="32">
        <f t="shared" si="32"/>
        <v>0</v>
      </c>
      <c r="BG25" s="7">
        <v>2</v>
      </c>
      <c r="BH25" s="32">
        <f t="shared" si="33"/>
        <v>66.666666666666657</v>
      </c>
      <c r="BI25" s="34">
        <v>0</v>
      </c>
      <c r="BJ25" s="35">
        <f t="shared" si="34"/>
        <v>2</v>
      </c>
      <c r="BK25" s="36">
        <f t="shared" si="35"/>
        <v>50</v>
      </c>
      <c r="BL25" s="9"/>
      <c r="BM25" s="9"/>
      <c r="BN25" s="9"/>
      <c r="BO25" s="9"/>
    </row>
    <row r="26" spans="1:67" ht="13" x14ac:dyDescent="0.3">
      <c r="A26" s="27" t="s">
        <v>53</v>
      </c>
      <c r="B26" s="9">
        <v>655504</v>
      </c>
      <c r="C26" s="28">
        <f t="shared" si="0"/>
        <v>2.2437048375863688</v>
      </c>
      <c r="D26" s="9">
        <v>836293</v>
      </c>
      <c r="E26" s="28">
        <f t="shared" si="1"/>
        <v>2.7969143585882246</v>
      </c>
      <c r="F26" s="29">
        <f t="shared" si="2"/>
        <v>1491797</v>
      </c>
      <c r="G26" s="30">
        <f t="shared" si="3"/>
        <v>2.5235161714525467</v>
      </c>
      <c r="H26" s="31">
        <v>3366</v>
      </c>
      <c r="I26" s="32">
        <f t="shared" si="4"/>
        <v>19.542498838829538</v>
      </c>
      <c r="J26" s="33">
        <v>2300</v>
      </c>
      <c r="K26" s="32">
        <f t="shared" si="5"/>
        <v>18.420631106839661</v>
      </c>
      <c r="L26" s="34">
        <v>0</v>
      </c>
      <c r="M26" s="35">
        <f t="shared" si="6"/>
        <v>5666</v>
      </c>
      <c r="N26" s="36">
        <f t="shared" si="7"/>
        <v>19.071019858633456</v>
      </c>
      <c r="O26" s="31">
        <v>2719</v>
      </c>
      <c r="P26" s="32">
        <f t="shared" si="8"/>
        <v>19.684355317454571</v>
      </c>
      <c r="Q26" s="33">
        <v>1741</v>
      </c>
      <c r="R26" s="32">
        <f t="shared" si="9"/>
        <v>18.220826792255362</v>
      </c>
      <c r="S26" s="34">
        <v>0</v>
      </c>
      <c r="T26" s="35">
        <f t="shared" si="10"/>
        <v>4460</v>
      </c>
      <c r="U26" s="36">
        <f t="shared" si="11"/>
        <v>19.085929476206779</v>
      </c>
      <c r="V26" s="31">
        <v>1839</v>
      </c>
      <c r="W26" s="32">
        <f t="shared" si="12"/>
        <v>19.767816833279586</v>
      </c>
      <c r="X26" s="33">
        <v>1104</v>
      </c>
      <c r="Y26" s="32">
        <f t="shared" si="13"/>
        <v>18.311494443522971</v>
      </c>
      <c r="Z26" s="34">
        <v>0</v>
      </c>
      <c r="AA26" s="35">
        <f t="shared" si="14"/>
        <v>2943</v>
      </c>
      <c r="AB26" s="36">
        <f t="shared" si="15"/>
        <v>19.1951474041221</v>
      </c>
      <c r="AC26" s="31">
        <v>897</v>
      </c>
      <c r="AD26" s="32">
        <f t="shared" si="16"/>
        <v>19.889135254988911</v>
      </c>
      <c r="AE26" s="33">
        <v>517</v>
      </c>
      <c r="AF26" s="32">
        <f t="shared" si="17"/>
        <v>18.405126379494483</v>
      </c>
      <c r="AG26" s="34">
        <v>0</v>
      </c>
      <c r="AH26" s="35">
        <f t="shared" si="18"/>
        <v>1414</v>
      </c>
      <c r="AI26" s="36">
        <f t="shared" si="19"/>
        <v>19.319579177483263</v>
      </c>
      <c r="AJ26" s="31">
        <v>269</v>
      </c>
      <c r="AK26" s="32">
        <f t="shared" si="20"/>
        <v>19.549418604651162</v>
      </c>
      <c r="AL26" s="33">
        <v>153</v>
      </c>
      <c r="AM26" s="32">
        <f t="shared" si="21"/>
        <v>17.171717171717169</v>
      </c>
      <c r="AN26" s="34">
        <v>0</v>
      </c>
      <c r="AO26" s="35">
        <f t="shared" si="22"/>
        <v>422</v>
      </c>
      <c r="AP26" s="36">
        <f t="shared" si="23"/>
        <v>18.614909572121746</v>
      </c>
      <c r="AQ26" s="31">
        <v>47</v>
      </c>
      <c r="AR26" s="32">
        <f t="shared" si="24"/>
        <v>18.875502008032129</v>
      </c>
      <c r="AS26" s="33">
        <v>33</v>
      </c>
      <c r="AT26" s="32">
        <f t="shared" si="25"/>
        <v>17.1875</v>
      </c>
      <c r="AU26" s="34">
        <v>0</v>
      </c>
      <c r="AV26" s="35">
        <f t="shared" si="26"/>
        <v>80</v>
      </c>
      <c r="AW26" s="36">
        <f t="shared" si="27"/>
        <v>18.140589569160998</v>
      </c>
      <c r="AX26" s="31">
        <v>7</v>
      </c>
      <c r="AY26" s="32">
        <f t="shared" si="28"/>
        <v>23.333333333333332</v>
      </c>
      <c r="AZ26" s="33">
        <v>0</v>
      </c>
      <c r="BA26" s="32">
        <f t="shared" si="29"/>
        <v>0</v>
      </c>
      <c r="BB26" s="34">
        <v>0</v>
      </c>
      <c r="BC26" s="35">
        <f t="shared" si="30"/>
        <v>7</v>
      </c>
      <c r="BD26" s="36">
        <f t="shared" si="31"/>
        <v>15.909090909090908</v>
      </c>
      <c r="BE26" s="7">
        <v>1</v>
      </c>
      <c r="BF26" s="32">
        <f t="shared" si="32"/>
        <v>100</v>
      </c>
      <c r="BG26" s="7">
        <v>0</v>
      </c>
      <c r="BH26" s="32">
        <f t="shared" si="33"/>
        <v>0</v>
      </c>
      <c r="BI26" s="34">
        <v>0</v>
      </c>
      <c r="BJ26" s="35">
        <f t="shared" si="34"/>
        <v>1</v>
      </c>
      <c r="BK26" s="36">
        <f t="shared" si="35"/>
        <v>25</v>
      </c>
      <c r="BL26" s="9"/>
      <c r="BM26" s="9"/>
      <c r="BN26" s="9"/>
      <c r="BO26" s="9"/>
    </row>
    <row r="27" spans="1:67" ht="13" x14ac:dyDescent="0.3">
      <c r="A27" s="27" t="s">
        <v>54</v>
      </c>
      <c r="B27" s="9">
        <v>362168</v>
      </c>
      <c r="C27" s="28">
        <f t="shared" si="0"/>
        <v>1.2396539054208364</v>
      </c>
      <c r="D27" s="9">
        <v>556269</v>
      </c>
      <c r="E27" s="28">
        <f t="shared" si="1"/>
        <v>1.8603967190177522</v>
      </c>
      <c r="F27" s="29">
        <f t="shared" si="2"/>
        <v>918437</v>
      </c>
      <c r="G27" s="30">
        <f t="shared" si="3"/>
        <v>1.5536233294210691</v>
      </c>
      <c r="H27" s="31">
        <v>3206</v>
      </c>
      <c r="I27" s="32">
        <f t="shared" si="4"/>
        <v>18.613562470970738</v>
      </c>
      <c r="J27" s="33">
        <v>2585</v>
      </c>
      <c r="K27" s="32">
        <f t="shared" si="5"/>
        <v>20.703187570078487</v>
      </c>
      <c r="L27" s="34">
        <v>0</v>
      </c>
      <c r="M27" s="35">
        <f t="shared" si="6"/>
        <v>5791</v>
      </c>
      <c r="N27" s="36">
        <f t="shared" si="7"/>
        <v>19.491753618310334</v>
      </c>
      <c r="O27" s="31">
        <v>2498</v>
      </c>
      <c r="P27" s="32">
        <f t="shared" si="8"/>
        <v>18.084413233910084</v>
      </c>
      <c r="Q27" s="33">
        <v>1939</v>
      </c>
      <c r="R27" s="32">
        <f t="shared" si="9"/>
        <v>20.293040293040292</v>
      </c>
      <c r="S27" s="34">
        <v>0</v>
      </c>
      <c r="T27" s="35">
        <f t="shared" si="10"/>
        <v>4437</v>
      </c>
      <c r="U27" s="36">
        <f t="shared" si="11"/>
        <v>18.987504279356386</v>
      </c>
      <c r="V27" s="31">
        <v>1627</v>
      </c>
      <c r="W27" s="32">
        <f t="shared" si="12"/>
        <v>17.488982048801464</v>
      </c>
      <c r="X27" s="33">
        <v>1131</v>
      </c>
      <c r="Y27" s="32">
        <f t="shared" si="13"/>
        <v>18.759329905456958</v>
      </c>
      <c r="Z27" s="34">
        <v>0</v>
      </c>
      <c r="AA27" s="35">
        <f t="shared" si="14"/>
        <v>2758</v>
      </c>
      <c r="AB27" s="36">
        <f t="shared" si="15"/>
        <v>17.988520740933993</v>
      </c>
      <c r="AC27" s="31">
        <v>745</v>
      </c>
      <c r="AD27" s="32">
        <f t="shared" si="16"/>
        <v>16.518847006651885</v>
      </c>
      <c r="AE27" s="33">
        <v>517</v>
      </c>
      <c r="AF27" s="32">
        <f t="shared" si="17"/>
        <v>18.405126379494483</v>
      </c>
      <c r="AG27" s="34">
        <v>0</v>
      </c>
      <c r="AH27" s="35">
        <f t="shared" si="18"/>
        <v>1262</v>
      </c>
      <c r="AI27" s="36">
        <f t="shared" si="19"/>
        <v>17.242792731247437</v>
      </c>
      <c r="AJ27" s="31">
        <v>235</v>
      </c>
      <c r="AK27" s="32">
        <f t="shared" si="20"/>
        <v>17.078488372093023</v>
      </c>
      <c r="AL27" s="33">
        <v>185</v>
      </c>
      <c r="AM27" s="32">
        <f t="shared" si="21"/>
        <v>20.763187429854096</v>
      </c>
      <c r="AN27" s="34">
        <v>0</v>
      </c>
      <c r="AO27" s="35">
        <f t="shared" si="22"/>
        <v>420</v>
      </c>
      <c r="AP27" s="36">
        <f t="shared" si="23"/>
        <v>18.526687251874723</v>
      </c>
      <c r="AQ27" s="31">
        <v>52</v>
      </c>
      <c r="AR27" s="32">
        <f t="shared" si="24"/>
        <v>20.883534136546185</v>
      </c>
      <c r="AS27" s="33">
        <v>40</v>
      </c>
      <c r="AT27" s="32">
        <f t="shared" si="25"/>
        <v>20.833333333333336</v>
      </c>
      <c r="AU27" s="34">
        <v>0</v>
      </c>
      <c r="AV27" s="35">
        <f t="shared" si="26"/>
        <v>92</v>
      </c>
      <c r="AW27" s="36">
        <f t="shared" si="27"/>
        <v>20.861678004535147</v>
      </c>
      <c r="AX27" s="31">
        <v>7</v>
      </c>
      <c r="AY27" s="32">
        <f t="shared" si="28"/>
        <v>23.333333333333332</v>
      </c>
      <c r="AZ27" s="33">
        <v>1</v>
      </c>
      <c r="BA27" s="32">
        <f t="shared" si="29"/>
        <v>7.1428571428571423</v>
      </c>
      <c r="BB27" s="34">
        <v>0</v>
      </c>
      <c r="BC27" s="35">
        <f t="shared" si="30"/>
        <v>8</v>
      </c>
      <c r="BD27" s="36">
        <f t="shared" si="31"/>
        <v>18.181818181818183</v>
      </c>
      <c r="BE27" s="7">
        <v>0</v>
      </c>
      <c r="BF27" s="32">
        <f t="shared" si="32"/>
        <v>0</v>
      </c>
      <c r="BG27" s="7">
        <v>0</v>
      </c>
      <c r="BH27" s="32">
        <f t="shared" si="33"/>
        <v>0</v>
      </c>
      <c r="BI27" s="34">
        <v>0</v>
      </c>
      <c r="BJ27" s="35">
        <f t="shared" si="34"/>
        <v>0</v>
      </c>
      <c r="BK27" s="36">
        <f t="shared" si="35"/>
        <v>0</v>
      </c>
      <c r="BL27" s="9"/>
      <c r="BM27" s="9"/>
      <c r="BN27" s="9"/>
      <c r="BO27" s="9"/>
    </row>
    <row r="28" spans="1:67" ht="13" x14ac:dyDescent="0.3">
      <c r="A28" s="27" t="s">
        <v>55</v>
      </c>
      <c r="B28" s="9">
        <v>167009</v>
      </c>
      <c r="C28" s="28">
        <f t="shared" si="0"/>
        <v>0.57165006044274613</v>
      </c>
      <c r="D28" s="9">
        <v>361950</v>
      </c>
      <c r="E28" s="28">
        <f t="shared" si="1"/>
        <v>1.2105125262210825</v>
      </c>
      <c r="F28" s="29">
        <f t="shared" si="2"/>
        <v>528959</v>
      </c>
      <c r="G28" s="30">
        <f t="shared" si="3"/>
        <v>0.89478433763800824</v>
      </c>
      <c r="H28" s="31">
        <v>2483</v>
      </c>
      <c r="I28" s="32">
        <f t="shared" si="4"/>
        <v>14.415931258708778</v>
      </c>
      <c r="J28" s="33">
        <v>3211</v>
      </c>
      <c r="K28" s="32">
        <f t="shared" si="5"/>
        <v>25.716802819157458</v>
      </c>
      <c r="L28" s="34">
        <v>0</v>
      </c>
      <c r="M28" s="35">
        <f t="shared" si="6"/>
        <v>5694</v>
      </c>
      <c r="N28" s="36">
        <f t="shared" si="7"/>
        <v>19.165264220801077</v>
      </c>
      <c r="O28" s="31">
        <v>1888</v>
      </c>
      <c r="P28" s="32">
        <f t="shared" si="8"/>
        <v>13.668283501049736</v>
      </c>
      <c r="Q28" s="33">
        <v>2299</v>
      </c>
      <c r="R28" s="32">
        <f t="shared" si="9"/>
        <v>24.060701203558345</v>
      </c>
      <c r="S28" s="34">
        <v>0</v>
      </c>
      <c r="T28" s="35">
        <f t="shared" si="10"/>
        <v>4187</v>
      </c>
      <c r="U28" s="36">
        <f t="shared" si="11"/>
        <v>17.917665183156455</v>
      </c>
      <c r="V28" s="31">
        <v>1193</v>
      </c>
      <c r="W28" s="32">
        <f t="shared" si="12"/>
        <v>12.823820273030206</v>
      </c>
      <c r="X28" s="33">
        <v>1337</v>
      </c>
      <c r="Y28" s="32">
        <f t="shared" si="13"/>
        <v>22.176148615027369</v>
      </c>
      <c r="Z28" s="34">
        <v>0</v>
      </c>
      <c r="AA28" s="35">
        <f t="shared" si="14"/>
        <v>2530</v>
      </c>
      <c r="AB28" s="36">
        <f t="shared" si="15"/>
        <v>16.501434907383249</v>
      </c>
      <c r="AC28" s="31">
        <v>561</v>
      </c>
      <c r="AD28" s="32">
        <f t="shared" si="16"/>
        <v>12.439024390243903</v>
      </c>
      <c r="AE28" s="33">
        <v>563</v>
      </c>
      <c r="AF28" s="32">
        <f t="shared" si="17"/>
        <v>20.042719829120685</v>
      </c>
      <c r="AG28" s="34">
        <v>0</v>
      </c>
      <c r="AH28" s="35">
        <f t="shared" si="18"/>
        <v>1124</v>
      </c>
      <c r="AI28" s="36">
        <f t="shared" si="19"/>
        <v>15.357289247164912</v>
      </c>
      <c r="AJ28" s="31">
        <v>177</v>
      </c>
      <c r="AK28" s="32">
        <f t="shared" si="20"/>
        <v>12.863372093023257</v>
      </c>
      <c r="AL28" s="33">
        <v>165</v>
      </c>
      <c r="AM28" s="32">
        <f t="shared" si="21"/>
        <v>18.518518518518519</v>
      </c>
      <c r="AN28" s="34">
        <v>0</v>
      </c>
      <c r="AO28" s="35">
        <f t="shared" si="22"/>
        <v>342</v>
      </c>
      <c r="AP28" s="36">
        <f t="shared" si="23"/>
        <v>15.086016762240847</v>
      </c>
      <c r="AQ28" s="31">
        <v>38</v>
      </c>
      <c r="AR28" s="32">
        <f t="shared" si="24"/>
        <v>15.261044176706829</v>
      </c>
      <c r="AS28" s="33">
        <v>39</v>
      </c>
      <c r="AT28" s="32">
        <f t="shared" si="25"/>
        <v>20.3125</v>
      </c>
      <c r="AU28" s="34">
        <v>0</v>
      </c>
      <c r="AV28" s="35">
        <f t="shared" si="26"/>
        <v>77</v>
      </c>
      <c r="AW28" s="36">
        <f t="shared" si="27"/>
        <v>17.460317460317459</v>
      </c>
      <c r="AX28" s="31">
        <v>5</v>
      </c>
      <c r="AY28" s="32">
        <f t="shared" si="28"/>
        <v>16.666666666666664</v>
      </c>
      <c r="AZ28" s="33">
        <v>3</v>
      </c>
      <c r="BA28" s="32">
        <f t="shared" si="29"/>
        <v>21.428571428571427</v>
      </c>
      <c r="BB28" s="34">
        <v>0</v>
      </c>
      <c r="BC28" s="35">
        <f t="shared" si="30"/>
        <v>8</v>
      </c>
      <c r="BD28" s="36">
        <f t="shared" si="31"/>
        <v>18.181818181818183</v>
      </c>
      <c r="BE28" s="7">
        <v>0</v>
      </c>
      <c r="BF28" s="32">
        <f t="shared" si="32"/>
        <v>0</v>
      </c>
      <c r="BG28" s="7">
        <v>1</v>
      </c>
      <c r="BH28" s="32">
        <f t="shared" si="33"/>
        <v>33.333333333333329</v>
      </c>
      <c r="BI28" s="34">
        <v>0</v>
      </c>
      <c r="BJ28" s="35">
        <f t="shared" si="34"/>
        <v>1</v>
      </c>
      <c r="BK28" s="36">
        <f t="shared" si="35"/>
        <v>25</v>
      </c>
      <c r="BL28" s="9"/>
      <c r="BM28" s="9"/>
      <c r="BN28" s="9"/>
      <c r="BO28" s="9"/>
    </row>
    <row r="29" spans="1:67"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9"/>
      <c r="BM29" s="9"/>
      <c r="BN29" s="9"/>
      <c r="BO29" s="9"/>
    </row>
    <row r="30" spans="1:67" ht="13" x14ac:dyDescent="0.3">
      <c r="A30" s="46" t="s">
        <v>56</v>
      </c>
      <c r="B30" s="47">
        <f t="shared" ref="B30:AG30" si="36">SUM(B10:B28)</f>
        <v>29215251</v>
      </c>
      <c r="C30" s="48">
        <f t="shared" si="36"/>
        <v>99.999999999999986</v>
      </c>
      <c r="D30" s="29">
        <f t="shared" si="36"/>
        <v>29900558</v>
      </c>
      <c r="E30" s="48">
        <f t="shared" si="36"/>
        <v>100</v>
      </c>
      <c r="F30" s="29">
        <f t="shared" si="36"/>
        <v>59115809</v>
      </c>
      <c r="G30" s="48">
        <f t="shared" si="36"/>
        <v>100</v>
      </c>
      <c r="H30" s="49">
        <f t="shared" si="36"/>
        <v>17224</v>
      </c>
      <c r="I30" s="50">
        <f t="shared" si="36"/>
        <v>99.999999999999986</v>
      </c>
      <c r="J30" s="51">
        <f t="shared" si="36"/>
        <v>12486</v>
      </c>
      <c r="K30" s="52">
        <f t="shared" si="36"/>
        <v>100</v>
      </c>
      <c r="L30" s="53">
        <f t="shared" si="36"/>
        <v>0</v>
      </c>
      <c r="M30" s="51">
        <f t="shared" si="36"/>
        <v>29710</v>
      </c>
      <c r="N30" s="54">
        <f t="shared" si="36"/>
        <v>100</v>
      </c>
      <c r="O30" s="49">
        <f t="shared" si="36"/>
        <v>13813</v>
      </c>
      <c r="P30" s="50">
        <f t="shared" si="36"/>
        <v>100</v>
      </c>
      <c r="Q30" s="51">
        <f t="shared" si="36"/>
        <v>9555</v>
      </c>
      <c r="R30" s="52">
        <f t="shared" si="36"/>
        <v>100</v>
      </c>
      <c r="S30" s="53">
        <f t="shared" si="36"/>
        <v>0</v>
      </c>
      <c r="T30" s="51">
        <f t="shared" si="36"/>
        <v>23368</v>
      </c>
      <c r="U30" s="54">
        <f t="shared" si="36"/>
        <v>100</v>
      </c>
      <c r="V30" s="49">
        <f t="shared" si="36"/>
        <v>9303</v>
      </c>
      <c r="W30" s="50">
        <f t="shared" si="36"/>
        <v>100</v>
      </c>
      <c r="X30" s="51">
        <f t="shared" si="36"/>
        <v>6029</v>
      </c>
      <c r="Y30" s="52">
        <f t="shared" si="36"/>
        <v>100.00000000000001</v>
      </c>
      <c r="Z30" s="53">
        <f t="shared" si="36"/>
        <v>0</v>
      </c>
      <c r="AA30" s="51">
        <f t="shared" si="36"/>
        <v>15332</v>
      </c>
      <c r="AB30" s="54">
        <f t="shared" si="36"/>
        <v>100</v>
      </c>
      <c r="AC30" s="49">
        <f t="shared" si="36"/>
        <v>4510</v>
      </c>
      <c r="AD30" s="50">
        <f t="shared" si="36"/>
        <v>100</v>
      </c>
      <c r="AE30" s="51">
        <f t="shared" si="36"/>
        <v>2809</v>
      </c>
      <c r="AF30" s="52">
        <f t="shared" si="36"/>
        <v>100</v>
      </c>
      <c r="AG30" s="53">
        <f t="shared" si="36"/>
        <v>0</v>
      </c>
      <c r="AH30" s="51">
        <f t="shared" ref="AH30:BK30" si="37">SUM(AH10:AH28)</f>
        <v>7319</v>
      </c>
      <c r="AI30" s="54">
        <f t="shared" si="37"/>
        <v>99.999999999999986</v>
      </c>
      <c r="AJ30" s="49">
        <f t="shared" si="37"/>
        <v>1376</v>
      </c>
      <c r="AK30" s="50">
        <f t="shared" si="37"/>
        <v>100</v>
      </c>
      <c r="AL30" s="51">
        <f t="shared" si="37"/>
        <v>891</v>
      </c>
      <c r="AM30" s="52">
        <f t="shared" si="37"/>
        <v>100</v>
      </c>
      <c r="AN30" s="53">
        <f t="shared" si="37"/>
        <v>0</v>
      </c>
      <c r="AO30" s="51">
        <f t="shared" si="37"/>
        <v>2267</v>
      </c>
      <c r="AP30" s="54">
        <f t="shared" si="37"/>
        <v>100</v>
      </c>
      <c r="AQ30" s="49">
        <f t="shared" si="37"/>
        <v>249</v>
      </c>
      <c r="AR30" s="50">
        <f t="shared" si="37"/>
        <v>100</v>
      </c>
      <c r="AS30" s="51">
        <f t="shared" si="37"/>
        <v>192</v>
      </c>
      <c r="AT30" s="52">
        <f t="shared" si="37"/>
        <v>100</v>
      </c>
      <c r="AU30" s="53">
        <f t="shared" si="37"/>
        <v>0</v>
      </c>
      <c r="AV30" s="51">
        <f t="shared" si="37"/>
        <v>441</v>
      </c>
      <c r="AW30" s="54">
        <f t="shared" si="37"/>
        <v>100</v>
      </c>
      <c r="AX30" s="49">
        <f t="shared" si="37"/>
        <v>30</v>
      </c>
      <c r="AY30" s="50">
        <f t="shared" si="37"/>
        <v>100</v>
      </c>
      <c r="AZ30" s="51">
        <f t="shared" si="37"/>
        <v>14</v>
      </c>
      <c r="BA30" s="52">
        <f t="shared" si="37"/>
        <v>99.999999999999986</v>
      </c>
      <c r="BB30" s="53">
        <f t="shared" si="37"/>
        <v>0</v>
      </c>
      <c r="BC30" s="51">
        <f t="shared" si="37"/>
        <v>44</v>
      </c>
      <c r="BD30" s="54">
        <f t="shared" si="37"/>
        <v>100</v>
      </c>
      <c r="BE30" s="49">
        <f t="shared" si="37"/>
        <v>1</v>
      </c>
      <c r="BF30" s="50">
        <f t="shared" si="37"/>
        <v>100</v>
      </c>
      <c r="BG30" s="51">
        <f t="shared" si="37"/>
        <v>3</v>
      </c>
      <c r="BH30" s="52">
        <f t="shared" si="37"/>
        <v>99.999999999999986</v>
      </c>
      <c r="BI30" s="53">
        <f t="shared" si="37"/>
        <v>0</v>
      </c>
      <c r="BJ30" s="51">
        <f t="shared" si="37"/>
        <v>4</v>
      </c>
      <c r="BK30" s="54">
        <f t="shared" si="37"/>
        <v>100</v>
      </c>
      <c r="BL30" s="9"/>
      <c r="BM30" s="9"/>
      <c r="BN30" s="9"/>
      <c r="BO30" s="9"/>
    </row>
    <row r="31" spans="1:67"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9"/>
      <c r="BM31" s="9"/>
      <c r="BN31" s="9"/>
      <c r="BO31" s="9"/>
    </row>
    <row r="32" spans="1:67"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9"/>
      <c r="BM32" s="9"/>
      <c r="BN32" s="9"/>
      <c r="BO32" s="9"/>
    </row>
    <row r="33" spans="1:1024" ht="13" x14ac:dyDescent="0.3">
      <c r="A33" s="21" t="s">
        <v>57</v>
      </c>
      <c r="B33" s="63">
        <f>B30+B32</f>
        <v>29215251</v>
      </c>
      <c r="C33" s="63"/>
      <c r="D33" s="63">
        <f>D30+D32</f>
        <v>29900558</v>
      </c>
      <c r="E33" s="63"/>
      <c r="F33" s="64">
        <f>F30+F32</f>
        <v>59115809</v>
      </c>
      <c r="G33" s="63"/>
      <c r="H33" s="65">
        <f>H30+H32</f>
        <v>17224</v>
      </c>
      <c r="I33" s="66"/>
      <c r="J33" s="66">
        <f>J30+J32</f>
        <v>12486</v>
      </c>
      <c r="K33" s="66"/>
      <c r="L33" s="67">
        <f>L30+L32</f>
        <v>0</v>
      </c>
      <c r="M33" s="67">
        <f>M30+M32</f>
        <v>29710</v>
      </c>
      <c r="N33" s="68"/>
      <c r="O33" s="65">
        <f>O30+O32</f>
        <v>13813</v>
      </c>
      <c r="P33" s="66"/>
      <c r="Q33" s="66">
        <f>Q30+Q32</f>
        <v>9555</v>
      </c>
      <c r="R33" s="66"/>
      <c r="S33" s="67">
        <f>S30+S32</f>
        <v>0</v>
      </c>
      <c r="T33" s="67">
        <f>T30+T32</f>
        <v>23368</v>
      </c>
      <c r="U33" s="68"/>
      <c r="V33" s="65">
        <f>V30+V32</f>
        <v>9303</v>
      </c>
      <c r="W33" s="66"/>
      <c r="X33" s="66">
        <f>X30+X32</f>
        <v>6029</v>
      </c>
      <c r="Y33" s="66"/>
      <c r="Z33" s="67">
        <f>Z30+Z32</f>
        <v>0</v>
      </c>
      <c r="AA33" s="67">
        <f>AA30+AA32</f>
        <v>15332</v>
      </c>
      <c r="AB33" s="68"/>
      <c r="AC33" s="65">
        <f>AC30+AC32</f>
        <v>4510</v>
      </c>
      <c r="AD33" s="66"/>
      <c r="AE33" s="66">
        <f>AE30+AE32</f>
        <v>2809</v>
      </c>
      <c r="AF33" s="66"/>
      <c r="AG33" s="67">
        <f>AG30+AG32</f>
        <v>0</v>
      </c>
      <c r="AH33" s="67">
        <f>AH30+AH32</f>
        <v>7319</v>
      </c>
      <c r="AI33" s="68"/>
      <c r="AJ33" s="65">
        <f>AJ30+AJ32</f>
        <v>1376</v>
      </c>
      <c r="AK33" s="66"/>
      <c r="AL33" s="66">
        <f>AL30+AL32</f>
        <v>891</v>
      </c>
      <c r="AM33" s="66"/>
      <c r="AN33" s="67">
        <f>AN30+AN32</f>
        <v>0</v>
      </c>
      <c r="AO33" s="67">
        <f>AO30+AO32</f>
        <v>2267</v>
      </c>
      <c r="AP33" s="68"/>
      <c r="AQ33" s="65">
        <f>AQ30+AQ32</f>
        <v>249</v>
      </c>
      <c r="AR33" s="66"/>
      <c r="AS33" s="66">
        <f>AS30+AS32</f>
        <v>192</v>
      </c>
      <c r="AT33" s="66"/>
      <c r="AU33" s="67">
        <f>AU30+AU32</f>
        <v>0</v>
      </c>
      <c r="AV33" s="67">
        <f>AV30+AV32</f>
        <v>441</v>
      </c>
      <c r="AW33" s="68"/>
      <c r="AX33" s="65">
        <f>AX30+AX32</f>
        <v>30</v>
      </c>
      <c r="AY33" s="66"/>
      <c r="AZ33" s="66">
        <f>AZ30+AZ32</f>
        <v>14</v>
      </c>
      <c r="BA33" s="66"/>
      <c r="BB33" s="67">
        <f>BB30+BB32</f>
        <v>0</v>
      </c>
      <c r="BC33" s="67">
        <f>BC30+BC32</f>
        <v>44</v>
      </c>
      <c r="BD33" s="68"/>
      <c r="BE33" s="65">
        <f>BE30+BE32</f>
        <v>1</v>
      </c>
      <c r="BF33" s="66"/>
      <c r="BG33" s="66">
        <f>BG30+BG32</f>
        <v>3</v>
      </c>
      <c r="BH33" s="66"/>
      <c r="BI33" s="67">
        <f>BI30+BI32</f>
        <v>0</v>
      </c>
      <c r="BJ33" s="67">
        <f>BJ30+BJ32</f>
        <v>4</v>
      </c>
      <c r="BK33" s="68"/>
      <c r="BL33" s="9"/>
      <c r="BM33" s="9"/>
      <c r="BN33" s="9"/>
      <c r="BO33" s="9"/>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row>
    <row r="35" spans="1:1024" ht="13" x14ac:dyDescent="0.3">
      <c r="A35" s="9"/>
      <c r="B35" s="9"/>
      <c r="C35" s="9"/>
      <c r="D35" s="9"/>
      <c r="E35" s="9"/>
      <c r="F35" s="9"/>
      <c r="G35" s="9"/>
      <c r="H35" s="9"/>
      <c r="I35" s="9"/>
      <c r="J35" s="9"/>
      <c r="K35" s="9"/>
      <c r="L35" s="9"/>
      <c r="M35" s="9"/>
      <c r="N35" s="9"/>
      <c r="O35" s="9"/>
      <c r="P35" s="9"/>
      <c r="Q35" s="9"/>
      <c r="R35" s="9"/>
      <c r="S35" s="9"/>
      <c r="T35" s="6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row>
    <row r="36" spans="1:1024" s="9" customFormat="1" ht="15.5" x14ac:dyDescent="0.35">
      <c r="A36" s="4" t="s">
        <v>3</v>
      </c>
      <c r="B36" s="70"/>
      <c r="C36" s="70"/>
      <c r="D36" s="70"/>
      <c r="E36" s="70"/>
      <c r="F36" s="70"/>
      <c r="AE36" s="33"/>
      <c r="AF36" s="33"/>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66</v>
      </c>
    </row>
  </sheetData>
  <mergeCells count="10">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90" zoomScaleNormal="90" workbookViewId="0">
      <pane xSplit="1" ySplit="7" topLeftCell="B20" activePane="bottomRight" state="frozen"/>
      <selection pane="topRight" activeCell="BP1" sqref="BP1"/>
      <selection pane="bottomLeft" activeCell="A11" sqref="A11"/>
      <selection pane="bottomRight" activeCell="C32" sqref="C32"/>
    </sheetView>
  </sheetViews>
  <sheetFormatPr baseColWidth="10" defaultColWidth="8.7265625" defaultRowHeight="13" x14ac:dyDescent="0.3"/>
  <cols>
    <col min="1" max="1" width="10.81640625" style="76" customWidth="1"/>
    <col min="2" max="2" width="24.54296875" style="76" customWidth="1"/>
    <col min="3" max="3" width="10.81640625" style="9" customWidth="1"/>
    <col min="4" max="9" width="13.08984375" style="9" customWidth="1"/>
    <col min="10" max="11" width="13.08984375" style="187" customWidth="1"/>
    <col min="12" max="16" width="13.08984375" style="9" customWidth="1"/>
    <col min="17" max="973" width="10.81640625" style="9" customWidth="1"/>
    <col min="974" max="1025" width="10.81640625" customWidth="1"/>
  </cols>
  <sheetData>
    <row r="1" spans="1:1024" ht="15.5" x14ac:dyDescent="0.35">
      <c r="A1" s="77" t="s">
        <v>67</v>
      </c>
      <c r="B1" s="77"/>
    </row>
    <row r="2" spans="1:1024" s="11" customFormat="1" ht="18.5" x14ac:dyDescent="0.45">
      <c r="A2" s="78" t="s">
        <v>20</v>
      </c>
      <c r="B2" s="11" t="s">
        <v>68</v>
      </c>
      <c r="J2" s="188"/>
      <c r="K2" s="188"/>
    </row>
    <row r="3" spans="1:1024" s="1" customFormat="1" ht="15.5" x14ac:dyDescent="0.35">
      <c r="A3" s="77" t="s">
        <v>22</v>
      </c>
      <c r="B3" s="77"/>
      <c r="J3" s="189"/>
      <c r="K3" s="189"/>
    </row>
    <row r="4" spans="1:1024" s="1" customFormat="1" ht="15.5" x14ac:dyDescent="0.35">
      <c r="A4" s="77" t="s">
        <v>69</v>
      </c>
      <c r="B4" s="77"/>
      <c r="J4" s="189"/>
      <c r="K4" s="189"/>
    </row>
    <row r="5" spans="1:1024" x14ac:dyDescent="0.3">
      <c r="A5" s="79"/>
      <c r="B5" s="79"/>
    </row>
    <row r="6" spans="1:1024" x14ac:dyDescent="0.3">
      <c r="A6" s="79"/>
    </row>
    <row r="7" spans="1:1024" x14ac:dyDescent="0.3">
      <c r="A7" s="80"/>
      <c r="B7" s="233" t="s">
        <v>26</v>
      </c>
      <c r="C7" s="234" t="s">
        <v>70</v>
      </c>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c r="BD7" s="234"/>
      <c r="BE7" s="234"/>
      <c r="BF7" s="234"/>
      <c r="BG7" s="234"/>
      <c r="BH7" s="234"/>
      <c r="BI7" s="234"/>
      <c r="BJ7" s="234"/>
      <c r="BK7" s="234"/>
      <c r="BL7" s="234"/>
      <c r="BM7" s="234"/>
      <c r="BN7" s="234"/>
      <c r="BO7" s="234"/>
      <c r="BP7" s="234"/>
      <c r="BQ7" s="234"/>
      <c r="BR7" s="234"/>
      <c r="BS7" s="234"/>
      <c r="BT7" s="234"/>
      <c r="BU7" s="234"/>
      <c r="BV7" s="234"/>
      <c r="BW7" s="234"/>
    </row>
    <row r="8" spans="1:1024" s="183" customFormat="1" ht="26" x14ac:dyDescent="0.3">
      <c r="A8" s="178" t="s">
        <v>25</v>
      </c>
      <c r="B8" s="233"/>
      <c r="C8" s="179" t="s">
        <v>71</v>
      </c>
      <c r="D8" s="180" t="s">
        <v>72</v>
      </c>
      <c r="E8" s="181">
        <v>43961</v>
      </c>
      <c r="F8" s="181">
        <v>43960</v>
      </c>
      <c r="G8" s="181">
        <v>43959</v>
      </c>
      <c r="H8" s="181">
        <v>43958</v>
      </c>
      <c r="I8" s="181">
        <v>43957</v>
      </c>
      <c r="J8" s="190">
        <v>43956</v>
      </c>
      <c r="K8" s="190">
        <v>43955</v>
      </c>
      <c r="L8" s="182">
        <v>43954</v>
      </c>
      <c r="M8" s="182">
        <v>43953</v>
      </c>
      <c r="N8" s="182">
        <v>43952</v>
      </c>
      <c r="O8" s="182">
        <v>43951</v>
      </c>
      <c r="P8" s="182">
        <v>43950</v>
      </c>
      <c r="Q8" s="182">
        <v>43949</v>
      </c>
      <c r="R8" s="182">
        <v>43948</v>
      </c>
      <c r="S8" s="182">
        <v>43947</v>
      </c>
      <c r="T8" s="182">
        <v>43946</v>
      </c>
      <c r="U8" s="182">
        <v>43945</v>
      </c>
      <c r="V8" s="182">
        <v>43944</v>
      </c>
      <c r="W8" s="182">
        <v>43943</v>
      </c>
      <c r="X8" s="182">
        <v>43942</v>
      </c>
      <c r="Y8" s="182">
        <v>43941</v>
      </c>
      <c r="Z8" s="182">
        <v>43940</v>
      </c>
      <c r="AA8" s="182">
        <v>43939</v>
      </c>
      <c r="AB8" s="182">
        <v>43938</v>
      </c>
      <c r="AC8" s="182">
        <v>43937</v>
      </c>
      <c r="AD8" s="182">
        <v>43936</v>
      </c>
      <c r="AE8" s="182">
        <v>43935</v>
      </c>
      <c r="AF8" s="182">
        <v>43934</v>
      </c>
      <c r="AG8" s="182">
        <v>43933</v>
      </c>
      <c r="AH8" s="182">
        <v>43932</v>
      </c>
      <c r="AI8" s="182">
        <v>43931</v>
      </c>
      <c r="AJ8" s="182">
        <v>43930</v>
      </c>
      <c r="AK8" s="182">
        <v>43929</v>
      </c>
      <c r="AL8" s="182">
        <v>43928</v>
      </c>
      <c r="AM8" s="182">
        <v>43927</v>
      </c>
      <c r="AN8" s="182">
        <v>43926</v>
      </c>
      <c r="AO8" s="182">
        <v>43925</v>
      </c>
      <c r="AP8" s="182">
        <v>43924</v>
      </c>
      <c r="AQ8" s="182">
        <v>43923</v>
      </c>
      <c r="AR8" s="182">
        <v>43922</v>
      </c>
      <c r="AS8" s="182">
        <v>43921</v>
      </c>
      <c r="AT8" s="182">
        <v>43920</v>
      </c>
      <c r="AU8" s="182">
        <v>43919</v>
      </c>
      <c r="AV8" s="182">
        <v>43918</v>
      </c>
      <c r="AW8" s="182">
        <v>43917</v>
      </c>
      <c r="AX8" s="182">
        <v>43916</v>
      </c>
      <c r="AY8" s="182">
        <v>43915</v>
      </c>
      <c r="AZ8" s="182">
        <v>43914</v>
      </c>
      <c r="BA8" s="182">
        <v>43913</v>
      </c>
      <c r="BB8" s="182">
        <v>43912</v>
      </c>
      <c r="BC8" s="182">
        <v>43911</v>
      </c>
      <c r="BD8" s="182">
        <v>43910</v>
      </c>
      <c r="BE8" s="182">
        <v>43909</v>
      </c>
      <c r="BF8" s="182">
        <v>43908</v>
      </c>
      <c r="BG8" s="182">
        <v>43907</v>
      </c>
      <c r="BH8" s="182">
        <v>43906</v>
      </c>
      <c r="BI8" s="182">
        <v>43905</v>
      </c>
      <c r="BJ8" s="182">
        <v>43904</v>
      </c>
      <c r="BK8" s="182">
        <v>43903</v>
      </c>
      <c r="BL8" s="182">
        <v>43902</v>
      </c>
      <c r="BM8" s="182">
        <v>43901</v>
      </c>
      <c r="BN8" s="182">
        <v>43900</v>
      </c>
      <c r="BO8" s="182">
        <v>43899</v>
      </c>
      <c r="BP8" s="182">
        <v>43898</v>
      </c>
      <c r="BQ8" s="182">
        <v>43897</v>
      </c>
      <c r="BR8" s="182">
        <v>43896</v>
      </c>
      <c r="BS8" s="182">
        <v>43895</v>
      </c>
      <c r="BT8" s="182">
        <v>43894</v>
      </c>
      <c r="BU8" s="182">
        <v>43893</v>
      </c>
      <c r="BV8" s="182">
        <v>43892</v>
      </c>
      <c r="BW8" s="182">
        <v>43891</v>
      </c>
      <c r="AKL8" s="184"/>
      <c r="AKM8" s="184"/>
      <c r="AKN8" s="184"/>
      <c r="AKO8" s="184"/>
      <c r="AKP8" s="184"/>
      <c r="AKQ8" s="184"/>
      <c r="AKR8" s="184"/>
      <c r="AKS8" s="184"/>
      <c r="AKT8" s="184"/>
      <c r="AKU8" s="184"/>
      <c r="AKV8" s="184"/>
      <c r="AKW8" s="184"/>
      <c r="AKX8" s="184"/>
      <c r="AKY8" s="184"/>
      <c r="AKZ8" s="184"/>
      <c r="ALA8" s="184"/>
      <c r="ALB8" s="184"/>
      <c r="ALC8" s="184"/>
      <c r="ALD8" s="184"/>
      <c r="ALE8" s="184"/>
      <c r="ALF8" s="184"/>
      <c r="ALG8" s="184"/>
      <c r="ALH8" s="184"/>
      <c r="ALI8" s="184"/>
      <c r="ALJ8" s="184"/>
      <c r="ALK8" s="184"/>
      <c r="ALL8" s="184"/>
      <c r="ALM8" s="184"/>
      <c r="ALN8" s="184"/>
      <c r="ALO8" s="184"/>
      <c r="ALP8" s="184"/>
      <c r="ALQ8" s="184"/>
      <c r="ALR8" s="184"/>
      <c r="ALS8" s="184"/>
      <c r="ALT8" s="184"/>
      <c r="ALU8" s="184"/>
      <c r="ALV8" s="184"/>
      <c r="ALW8" s="184"/>
      <c r="ALX8" s="184"/>
      <c r="ALY8" s="184"/>
      <c r="ALZ8" s="184"/>
      <c r="AMA8" s="184"/>
      <c r="AMB8" s="184"/>
      <c r="AMC8" s="184"/>
      <c r="AMD8" s="184"/>
      <c r="AME8" s="184"/>
      <c r="AMF8" s="184"/>
      <c r="AMG8" s="184"/>
      <c r="AMH8" s="184"/>
      <c r="AMI8" s="184"/>
      <c r="AMJ8" s="184"/>
    </row>
    <row r="9" spans="1:1024" x14ac:dyDescent="0.3">
      <c r="A9" s="81"/>
      <c r="B9" s="233"/>
      <c r="C9" s="82"/>
      <c r="D9" s="83" t="s">
        <v>35</v>
      </c>
      <c r="E9" s="83" t="s">
        <v>35</v>
      </c>
      <c r="F9" s="83" t="s">
        <v>35</v>
      </c>
      <c r="G9" s="83" t="s">
        <v>35</v>
      </c>
      <c r="H9" s="83" t="s">
        <v>35</v>
      </c>
      <c r="I9" s="83" t="s">
        <v>35</v>
      </c>
      <c r="J9" s="191" t="s">
        <v>35</v>
      </c>
      <c r="K9" s="191" t="s">
        <v>35</v>
      </c>
      <c r="L9" s="84" t="s">
        <v>35</v>
      </c>
      <c r="M9" s="84" t="s">
        <v>35</v>
      </c>
      <c r="N9" s="84" t="s">
        <v>35</v>
      </c>
      <c r="O9" s="84" t="s">
        <v>35</v>
      </c>
      <c r="P9" s="84" t="s">
        <v>35</v>
      </c>
      <c r="Q9" s="84" t="s">
        <v>35</v>
      </c>
      <c r="R9" s="84" t="s">
        <v>35</v>
      </c>
      <c r="S9" s="84" t="s">
        <v>35</v>
      </c>
      <c r="T9" s="84" t="s">
        <v>35</v>
      </c>
      <c r="U9" s="84" t="s">
        <v>35</v>
      </c>
      <c r="V9" s="84" t="s">
        <v>35</v>
      </c>
      <c r="W9" s="84" t="s">
        <v>35</v>
      </c>
      <c r="X9" s="84" t="s">
        <v>35</v>
      </c>
      <c r="Y9" s="84" t="s">
        <v>35</v>
      </c>
      <c r="Z9" s="84" t="s">
        <v>35</v>
      </c>
      <c r="AA9" s="84" t="s">
        <v>35</v>
      </c>
      <c r="AB9" s="84" t="s">
        <v>35</v>
      </c>
      <c r="AC9" s="84" t="s">
        <v>35</v>
      </c>
      <c r="AD9" s="84" t="s">
        <v>35</v>
      </c>
      <c r="AE9" s="84" t="s">
        <v>35</v>
      </c>
      <c r="AF9" s="84" t="s">
        <v>35</v>
      </c>
      <c r="AG9" s="84" t="s">
        <v>35</v>
      </c>
      <c r="AH9" s="84" t="s">
        <v>35</v>
      </c>
      <c r="AI9" s="84" t="s">
        <v>35</v>
      </c>
      <c r="AJ9" s="84" t="s">
        <v>35</v>
      </c>
      <c r="AK9" s="84" t="s">
        <v>35</v>
      </c>
      <c r="AL9" s="84" t="s">
        <v>35</v>
      </c>
      <c r="AM9" s="84" t="s">
        <v>35</v>
      </c>
      <c r="AN9" s="84" t="s">
        <v>35</v>
      </c>
      <c r="AO9" s="84" t="s">
        <v>35</v>
      </c>
      <c r="AP9" s="84" t="s">
        <v>35</v>
      </c>
      <c r="AQ9" s="84" t="s">
        <v>35</v>
      </c>
      <c r="AR9" s="84" t="s">
        <v>35</v>
      </c>
      <c r="AS9" s="84" t="s">
        <v>35</v>
      </c>
      <c r="AT9" s="84" t="s">
        <v>35</v>
      </c>
      <c r="AU9" s="84" t="s">
        <v>35</v>
      </c>
      <c r="AV9" s="84" t="s">
        <v>35</v>
      </c>
      <c r="AW9" s="84" t="s">
        <v>35</v>
      </c>
      <c r="AX9" s="84" t="s">
        <v>35</v>
      </c>
      <c r="AY9" s="84" t="s">
        <v>35</v>
      </c>
      <c r="AZ9" s="84" t="s">
        <v>35</v>
      </c>
      <c r="BA9" s="84" t="s">
        <v>35</v>
      </c>
      <c r="BB9" s="84" t="s">
        <v>35</v>
      </c>
      <c r="BC9" s="84" t="s">
        <v>35</v>
      </c>
      <c r="BD9" s="84" t="s">
        <v>35</v>
      </c>
      <c r="BE9" s="84" t="s">
        <v>35</v>
      </c>
      <c r="BF9" s="84" t="s">
        <v>35</v>
      </c>
      <c r="BG9" s="84" t="s">
        <v>35</v>
      </c>
      <c r="BH9" s="84" t="s">
        <v>35</v>
      </c>
      <c r="BI9" s="84" t="s">
        <v>35</v>
      </c>
      <c r="BJ9" s="84" t="s">
        <v>35</v>
      </c>
      <c r="BK9" s="84" t="s">
        <v>35</v>
      </c>
      <c r="BL9" s="84" t="s">
        <v>35</v>
      </c>
      <c r="BM9" s="84" t="s">
        <v>35</v>
      </c>
      <c r="BN9" s="84" t="s">
        <v>35</v>
      </c>
      <c r="BO9" s="84" t="s">
        <v>35</v>
      </c>
      <c r="BP9" s="84" t="s">
        <v>35</v>
      </c>
      <c r="BQ9" s="84" t="s">
        <v>35</v>
      </c>
      <c r="BR9" s="84" t="s">
        <v>35</v>
      </c>
      <c r="BS9" s="84" t="s">
        <v>35</v>
      </c>
      <c r="BT9" s="84" t="s">
        <v>35</v>
      </c>
      <c r="BU9" s="84" t="s">
        <v>35</v>
      </c>
      <c r="BV9" s="84" t="s">
        <v>35</v>
      </c>
      <c r="BW9" s="84" t="s">
        <v>35</v>
      </c>
    </row>
    <row r="10" spans="1:1024" x14ac:dyDescent="0.3">
      <c r="A10" s="85" t="s">
        <v>73</v>
      </c>
      <c r="B10" s="9">
        <v>13241287</v>
      </c>
      <c r="C10" s="86">
        <f t="shared" ref="C10:C16" si="0">SUM(D10:BW10)</f>
        <v>12</v>
      </c>
      <c r="D10" s="87">
        <v>0</v>
      </c>
      <c r="E10" s="88">
        <v>0</v>
      </c>
      <c r="F10" s="88">
        <v>0</v>
      </c>
      <c r="G10" s="88">
        <v>0</v>
      </c>
      <c r="H10" s="88">
        <v>0</v>
      </c>
      <c r="I10" s="88">
        <v>0</v>
      </c>
      <c r="J10" s="192">
        <v>0</v>
      </c>
      <c r="K10" s="192">
        <v>0</v>
      </c>
      <c r="L10" s="89">
        <v>1</v>
      </c>
      <c r="M10" s="89">
        <v>0</v>
      </c>
      <c r="N10" s="89">
        <v>0</v>
      </c>
      <c r="O10" s="89">
        <v>0</v>
      </c>
      <c r="P10" s="89">
        <v>0</v>
      </c>
      <c r="Q10" s="89">
        <v>0</v>
      </c>
      <c r="R10" s="89">
        <v>0</v>
      </c>
      <c r="S10" s="89">
        <v>0</v>
      </c>
      <c r="T10" s="89">
        <v>0</v>
      </c>
      <c r="U10" s="89">
        <v>0</v>
      </c>
      <c r="V10" s="89">
        <v>0</v>
      </c>
      <c r="W10" s="89">
        <v>0</v>
      </c>
      <c r="X10" s="89">
        <v>0</v>
      </c>
      <c r="Y10" s="89">
        <v>1</v>
      </c>
      <c r="Z10" s="89">
        <v>0</v>
      </c>
      <c r="AA10" s="89">
        <v>0</v>
      </c>
      <c r="AB10" s="89">
        <v>0</v>
      </c>
      <c r="AC10" s="89">
        <v>0</v>
      </c>
      <c r="AD10" s="89">
        <v>0</v>
      </c>
      <c r="AE10" s="89">
        <v>0</v>
      </c>
      <c r="AF10" s="89">
        <v>0</v>
      </c>
      <c r="AG10" s="89">
        <v>0</v>
      </c>
      <c r="AH10" s="89">
        <v>1</v>
      </c>
      <c r="AI10" s="89">
        <v>0</v>
      </c>
      <c r="AJ10" s="89">
        <v>1</v>
      </c>
      <c r="AK10" s="89">
        <v>1</v>
      </c>
      <c r="AL10" s="89">
        <v>0</v>
      </c>
      <c r="AM10" s="89">
        <v>0</v>
      </c>
      <c r="AN10" s="89">
        <v>0</v>
      </c>
      <c r="AO10" s="89">
        <v>1</v>
      </c>
      <c r="AP10" s="89">
        <v>0</v>
      </c>
      <c r="AQ10" s="89">
        <v>1</v>
      </c>
      <c r="AR10" s="89">
        <v>0</v>
      </c>
      <c r="AS10" s="89">
        <v>1</v>
      </c>
      <c r="AT10" s="89">
        <v>0</v>
      </c>
      <c r="AU10" s="89">
        <v>1</v>
      </c>
      <c r="AV10" s="89">
        <v>0</v>
      </c>
      <c r="AW10" s="89">
        <v>0</v>
      </c>
      <c r="AX10" s="89">
        <v>1</v>
      </c>
      <c r="AY10" s="89">
        <v>0</v>
      </c>
      <c r="AZ10" s="89">
        <v>1</v>
      </c>
      <c r="BA10" s="89">
        <v>0</v>
      </c>
      <c r="BB10" s="89">
        <v>0</v>
      </c>
      <c r="BC10" s="89">
        <v>0</v>
      </c>
      <c r="BD10" s="89">
        <v>0</v>
      </c>
      <c r="BE10" s="89">
        <v>0</v>
      </c>
      <c r="BF10" s="89">
        <v>1</v>
      </c>
      <c r="BG10" s="89">
        <v>0</v>
      </c>
      <c r="BH10" s="89">
        <v>0</v>
      </c>
      <c r="BI10" s="89">
        <v>0</v>
      </c>
      <c r="BJ10" s="89">
        <v>0</v>
      </c>
      <c r="BK10" s="89">
        <v>0</v>
      </c>
      <c r="BL10" s="89">
        <v>0</v>
      </c>
      <c r="BM10" s="89">
        <v>0</v>
      </c>
      <c r="BN10" s="89">
        <v>0</v>
      </c>
      <c r="BO10" s="89">
        <v>0</v>
      </c>
      <c r="BP10" s="89">
        <v>0</v>
      </c>
      <c r="BQ10" s="89">
        <v>0</v>
      </c>
      <c r="BR10" s="89">
        <v>0</v>
      </c>
      <c r="BS10" s="89">
        <v>0</v>
      </c>
      <c r="BT10" s="89">
        <v>0</v>
      </c>
      <c r="BU10" s="89">
        <v>0</v>
      </c>
      <c r="BV10" s="89">
        <v>0</v>
      </c>
      <c r="BW10" s="89">
        <v>0</v>
      </c>
    </row>
    <row r="11" spans="1:1024" x14ac:dyDescent="0.3">
      <c r="A11" s="85" t="s">
        <v>74</v>
      </c>
      <c r="B11" s="9">
        <v>14833658</v>
      </c>
      <c r="C11" s="86">
        <f t="shared" si="0"/>
        <v>165</v>
      </c>
      <c r="D11" s="87">
        <v>0</v>
      </c>
      <c r="E11" s="88">
        <v>0</v>
      </c>
      <c r="F11" s="88">
        <v>0</v>
      </c>
      <c r="G11" s="88">
        <v>1</v>
      </c>
      <c r="H11" s="88">
        <v>1</v>
      </c>
      <c r="I11" s="88">
        <v>2</v>
      </c>
      <c r="J11" s="192">
        <v>0</v>
      </c>
      <c r="K11" s="192">
        <v>3</v>
      </c>
      <c r="L11" s="89">
        <v>1</v>
      </c>
      <c r="M11" s="89">
        <v>2</v>
      </c>
      <c r="N11" s="89">
        <v>2</v>
      </c>
      <c r="O11" s="89">
        <v>2</v>
      </c>
      <c r="P11" s="89">
        <v>1</v>
      </c>
      <c r="Q11" s="89">
        <v>0</v>
      </c>
      <c r="R11" s="89">
        <v>2</v>
      </c>
      <c r="S11" s="89">
        <v>3</v>
      </c>
      <c r="T11" s="89">
        <v>4</v>
      </c>
      <c r="U11" s="89">
        <v>3</v>
      </c>
      <c r="V11" s="89">
        <v>2</v>
      </c>
      <c r="W11" s="89">
        <v>4</v>
      </c>
      <c r="X11" s="89">
        <v>4</v>
      </c>
      <c r="Y11" s="89">
        <v>5</v>
      </c>
      <c r="Z11" s="89">
        <v>3</v>
      </c>
      <c r="AA11" s="89">
        <v>5</v>
      </c>
      <c r="AB11" s="89">
        <v>2</v>
      </c>
      <c r="AC11" s="89">
        <v>2</v>
      </c>
      <c r="AD11" s="89">
        <v>2</v>
      </c>
      <c r="AE11" s="89">
        <v>3</v>
      </c>
      <c r="AF11" s="89">
        <v>2</v>
      </c>
      <c r="AG11" s="89">
        <v>9</v>
      </c>
      <c r="AH11" s="89">
        <v>9</v>
      </c>
      <c r="AI11" s="89">
        <v>3</v>
      </c>
      <c r="AJ11" s="89">
        <v>5</v>
      </c>
      <c r="AK11" s="89">
        <v>9</v>
      </c>
      <c r="AL11" s="89">
        <v>7</v>
      </c>
      <c r="AM11" s="89">
        <v>3</v>
      </c>
      <c r="AN11" s="89">
        <v>7</v>
      </c>
      <c r="AO11" s="89">
        <v>1</v>
      </c>
      <c r="AP11" s="89">
        <v>5</v>
      </c>
      <c r="AQ11" s="89">
        <v>6</v>
      </c>
      <c r="AR11" s="89">
        <v>5</v>
      </c>
      <c r="AS11" s="89">
        <v>2</v>
      </c>
      <c r="AT11" s="89">
        <v>4</v>
      </c>
      <c r="AU11" s="89">
        <v>4</v>
      </c>
      <c r="AV11" s="89">
        <v>3</v>
      </c>
      <c r="AW11" s="89">
        <v>2</v>
      </c>
      <c r="AX11" s="89">
        <v>6</v>
      </c>
      <c r="AY11" s="89">
        <v>3</v>
      </c>
      <c r="AZ11" s="89">
        <v>1</v>
      </c>
      <c r="BA11" s="89">
        <v>2</v>
      </c>
      <c r="BB11" s="89">
        <v>1</v>
      </c>
      <c r="BC11" s="89">
        <v>2</v>
      </c>
      <c r="BD11" s="89">
        <v>1</v>
      </c>
      <c r="BE11" s="89">
        <v>1</v>
      </c>
      <c r="BF11" s="89">
        <v>2</v>
      </c>
      <c r="BG11" s="89">
        <v>0</v>
      </c>
      <c r="BH11" s="89">
        <v>0</v>
      </c>
      <c r="BI11" s="89">
        <v>0</v>
      </c>
      <c r="BJ11" s="89">
        <v>1</v>
      </c>
      <c r="BK11" s="89">
        <v>0</v>
      </c>
      <c r="BL11" s="89">
        <v>0</v>
      </c>
      <c r="BM11" s="89">
        <v>0</v>
      </c>
      <c r="BN11" s="89">
        <v>0</v>
      </c>
      <c r="BO11" s="89">
        <v>0</v>
      </c>
      <c r="BP11" s="89">
        <v>0</v>
      </c>
      <c r="BQ11" s="89">
        <v>0</v>
      </c>
      <c r="BR11" s="89">
        <v>0</v>
      </c>
      <c r="BS11" s="89">
        <v>0</v>
      </c>
      <c r="BT11" s="89">
        <v>0</v>
      </c>
      <c r="BU11" s="89">
        <v>0</v>
      </c>
      <c r="BV11" s="89">
        <v>0</v>
      </c>
      <c r="BW11" s="89">
        <v>0</v>
      </c>
    </row>
    <row r="12" spans="1:1024" x14ac:dyDescent="0.3">
      <c r="A12" s="85" t="s">
        <v>75</v>
      </c>
      <c r="B12" s="9">
        <v>14678606</v>
      </c>
      <c r="C12" s="86">
        <f t="shared" si="0"/>
        <v>1854</v>
      </c>
      <c r="D12" s="87">
        <v>0</v>
      </c>
      <c r="E12" s="88">
        <v>1</v>
      </c>
      <c r="F12" s="88">
        <v>7</v>
      </c>
      <c r="G12" s="88">
        <v>9</v>
      </c>
      <c r="H12" s="88">
        <v>8</v>
      </c>
      <c r="I12" s="88">
        <v>15</v>
      </c>
      <c r="J12" s="192">
        <v>22</v>
      </c>
      <c r="K12" s="192">
        <v>15</v>
      </c>
      <c r="L12" s="89">
        <v>14</v>
      </c>
      <c r="M12" s="89">
        <v>19</v>
      </c>
      <c r="N12" s="89">
        <v>15</v>
      </c>
      <c r="O12" s="89">
        <v>24</v>
      </c>
      <c r="P12" s="89">
        <v>20</v>
      </c>
      <c r="Q12" s="89">
        <v>27</v>
      </c>
      <c r="R12" s="89">
        <v>30</v>
      </c>
      <c r="S12" s="89">
        <v>27</v>
      </c>
      <c r="T12" s="89">
        <v>33</v>
      </c>
      <c r="U12" s="89">
        <v>32</v>
      </c>
      <c r="V12" s="89">
        <v>46</v>
      </c>
      <c r="W12" s="89">
        <v>48</v>
      </c>
      <c r="X12" s="89">
        <v>45</v>
      </c>
      <c r="Y12" s="89">
        <v>49</v>
      </c>
      <c r="Z12" s="89">
        <v>38</v>
      </c>
      <c r="AA12" s="89">
        <v>48</v>
      </c>
      <c r="AB12" s="89">
        <v>50</v>
      </c>
      <c r="AC12" s="89">
        <v>45</v>
      </c>
      <c r="AD12" s="89">
        <v>54</v>
      </c>
      <c r="AE12" s="89">
        <v>66</v>
      </c>
      <c r="AF12" s="89">
        <v>60</v>
      </c>
      <c r="AG12" s="89">
        <v>55</v>
      </c>
      <c r="AH12" s="89">
        <v>72</v>
      </c>
      <c r="AI12" s="89">
        <v>68</v>
      </c>
      <c r="AJ12" s="89">
        <v>71</v>
      </c>
      <c r="AK12" s="89">
        <v>66</v>
      </c>
      <c r="AL12" s="89">
        <v>64</v>
      </c>
      <c r="AM12" s="89">
        <v>56</v>
      </c>
      <c r="AN12" s="89">
        <v>48</v>
      </c>
      <c r="AO12" s="89">
        <v>58</v>
      </c>
      <c r="AP12" s="89">
        <v>47</v>
      </c>
      <c r="AQ12" s="89">
        <v>47</v>
      </c>
      <c r="AR12" s="89">
        <v>43</v>
      </c>
      <c r="AS12" s="89">
        <v>29</v>
      </c>
      <c r="AT12" s="89">
        <v>41</v>
      </c>
      <c r="AU12" s="89">
        <v>51</v>
      </c>
      <c r="AV12" s="89">
        <v>27</v>
      </c>
      <c r="AW12" s="89">
        <v>28</v>
      </c>
      <c r="AX12" s="89">
        <v>27</v>
      </c>
      <c r="AY12" s="89">
        <v>19</v>
      </c>
      <c r="AZ12" s="89">
        <v>10</v>
      </c>
      <c r="BA12" s="89">
        <v>10</v>
      </c>
      <c r="BB12" s="89">
        <v>10</v>
      </c>
      <c r="BC12" s="89">
        <v>8</v>
      </c>
      <c r="BD12" s="89">
        <v>13</v>
      </c>
      <c r="BE12" s="89">
        <v>5</v>
      </c>
      <c r="BF12" s="89">
        <v>4</v>
      </c>
      <c r="BG12" s="89">
        <v>1</v>
      </c>
      <c r="BH12" s="89">
        <v>3</v>
      </c>
      <c r="BI12" s="89">
        <v>1</v>
      </c>
      <c r="BJ12" s="89">
        <v>2</v>
      </c>
      <c r="BK12" s="89">
        <v>0</v>
      </c>
      <c r="BL12" s="89">
        <v>0</v>
      </c>
      <c r="BM12" s="89">
        <v>1</v>
      </c>
      <c r="BN12" s="89">
        <v>0</v>
      </c>
      <c r="BO12" s="89">
        <v>1</v>
      </c>
      <c r="BP12" s="89">
        <v>0</v>
      </c>
      <c r="BQ12" s="89">
        <v>0</v>
      </c>
      <c r="BR12" s="89">
        <v>0</v>
      </c>
      <c r="BS12" s="89">
        <v>1</v>
      </c>
      <c r="BT12" s="89">
        <v>0</v>
      </c>
      <c r="BU12" s="89">
        <v>0</v>
      </c>
      <c r="BV12" s="89">
        <v>0</v>
      </c>
      <c r="BW12" s="89">
        <v>0</v>
      </c>
    </row>
    <row r="13" spans="1:1024" x14ac:dyDescent="0.3">
      <c r="A13" s="85" t="s">
        <v>76</v>
      </c>
      <c r="B13" s="9">
        <v>10454893</v>
      </c>
      <c r="C13" s="86">
        <f t="shared" si="0"/>
        <v>9050</v>
      </c>
      <c r="D13" s="87">
        <v>0</v>
      </c>
      <c r="E13" s="88">
        <v>17</v>
      </c>
      <c r="F13" s="88">
        <v>31</v>
      </c>
      <c r="G13" s="88">
        <v>58</v>
      </c>
      <c r="H13" s="88">
        <v>73</v>
      </c>
      <c r="I13" s="88">
        <v>89</v>
      </c>
      <c r="J13" s="192">
        <v>87</v>
      </c>
      <c r="K13" s="192">
        <v>85</v>
      </c>
      <c r="L13" s="89">
        <v>85</v>
      </c>
      <c r="M13" s="89">
        <v>89</v>
      </c>
      <c r="N13" s="89">
        <v>111</v>
      </c>
      <c r="O13" s="89">
        <v>98</v>
      </c>
      <c r="P13" s="89">
        <v>107</v>
      </c>
      <c r="Q13" s="89">
        <v>123</v>
      </c>
      <c r="R13" s="89">
        <v>121</v>
      </c>
      <c r="S13" s="89">
        <v>134</v>
      </c>
      <c r="T13" s="89">
        <v>153</v>
      </c>
      <c r="U13" s="89">
        <v>164</v>
      </c>
      <c r="V13" s="89">
        <v>165</v>
      </c>
      <c r="W13" s="89">
        <v>177</v>
      </c>
      <c r="X13" s="89">
        <v>160</v>
      </c>
      <c r="Y13" s="89">
        <v>198</v>
      </c>
      <c r="Z13" s="89">
        <v>179</v>
      </c>
      <c r="AA13" s="89">
        <v>188</v>
      </c>
      <c r="AB13" s="89">
        <v>238</v>
      </c>
      <c r="AC13" s="89">
        <v>248</v>
      </c>
      <c r="AD13" s="89">
        <v>256</v>
      </c>
      <c r="AE13" s="89">
        <v>236</v>
      </c>
      <c r="AF13" s="89">
        <v>265</v>
      </c>
      <c r="AG13" s="89">
        <v>274</v>
      </c>
      <c r="AH13" s="89">
        <v>315</v>
      </c>
      <c r="AI13" s="89">
        <v>294</v>
      </c>
      <c r="AJ13" s="89">
        <v>325</v>
      </c>
      <c r="AK13" s="89">
        <v>349</v>
      </c>
      <c r="AL13" s="89">
        <v>341</v>
      </c>
      <c r="AM13" s="89">
        <v>293</v>
      </c>
      <c r="AN13" s="89">
        <v>283</v>
      </c>
      <c r="AO13" s="89">
        <v>321</v>
      </c>
      <c r="AP13" s="89">
        <v>284</v>
      </c>
      <c r="AQ13" s="89">
        <v>231</v>
      </c>
      <c r="AR13" s="89">
        <v>252</v>
      </c>
      <c r="AS13" s="89">
        <v>154</v>
      </c>
      <c r="AT13" s="89">
        <v>253</v>
      </c>
      <c r="AU13" s="89">
        <v>241</v>
      </c>
      <c r="AV13" s="89">
        <v>144</v>
      </c>
      <c r="AW13" s="89">
        <v>147</v>
      </c>
      <c r="AX13" s="89">
        <v>130</v>
      </c>
      <c r="AY13" s="89">
        <v>103</v>
      </c>
      <c r="AZ13" s="89">
        <v>74</v>
      </c>
      <c r="BA13" s="89">
        <v>67</v>
      </c>
      <c r="BB13" s="89">
        <v>52</v>
      </c>
      <c r="BC13" s="89">
        <v>42</v>
      </c>
      <c r="BD13" s="89">
        <v>29</v>
      </c>
      <c r="BE13" s="89">
        <v>21</v>
      </c>
      <c r="BF13" s="89">
        <v>19</v>
      </c>
      <c r="BG13" s="89">
        <v>14</v>
      </c>
      <c r="BH13" s="89">
        <v>13</v>
      </c>
      <c r="BI13" s="89">
        <v>17</v>
      </c>
      <c r="BJ13" s="89">
        <v>11</v>
      </c>
      <c r="BK13" s="89">
        <v>6</v>
      </c>
      <c r="BL13" s="89">
        <v>3</v>
      </c>
      <c r="BM13" s="89">
        <v>4</v>
      </c>
      <c r="BN13" s="89">
        <v>0</v>
      </c>
      <c r="BO13" s="89">
        <v>2</v>
      </c>
      <c r="BP13" s="89">
        <v>4</v>
      </c>
      <c r="BQ13" s="89">
        <v>0</v>
      </c>
      <c r="BR13" s="89">
        <v>1</v>
      </c>
      <c r="BS13" s="89">
        <v>1</v>
      </c>
      <c r="BT13" s="89">
        <v>0</v>
      </c>
      <c r="BU13" s="89">
        <v>1</v>
      </c>
      <c r="BV13" s="89">
        <v>0</v>
      </c>
      <c r="BW13" s="89">
        <v>0</v>
      </c>
    </row>
    <row r="14" spans="1:1024" x14ac:dyDescent="0.3">
      <c r="A14" s="85" t="s">
        <v>77</v>
      </c>
      <c r="B14" s="9">
        <v>2768734</v>
      </c>
      <c r="C14" s="86">
        <f t="shared" si="0"/>
        <v>12278</v>
      </c>
      <c r="D14" s="87">
        <v>0</v>
      </c>
      <c r="E14" s="88">
        <v>27</v>
      </c>
      <c r="F14" s="88">
        <v>71</v>
      </c>
      <c r="G14" s="88">
        <v>85</v>
      </c>
      <c r="H14" s="88">
        <v>108</v>
      </c>
      <c r="I14" s="88">
        <v>114</v>
      </c>
      <c r="J14" s="192">
        <v>125</v>
      </c>
      <c r="K14" s="192">
        <v>136</v>
      </c>
      <c r="L14" s="89">
        <v>134</v>
      </c>
      <c r="M14" s="89">
        <v>143</v>
      </c>
      <c r="N14" s="89">
        <v>156</v>
      </c>
      <c r="O14" s="89">
        <v>169</v>
      </c>
      <c r="P14" s="89">
        <v>181</v>
      </c>
      <c r="Q14" s="89">
        <v>179</v>
      </c>
      <c r="R14" s="89">
        <v>180</v>
      </c>
      <c r="S14" s="89">
        <v>200</v>
      </c>
      <c r="T14" s="89">
        <v>184</v>
      </c>
      <c r="U14" s="89">
        <v>222</v>
      </c>
      <c r="V14" s="89">
        <v>228</v>
      </c>
      <c r="W14" s="89">
        <v>246</v>
      </c>
      <c r="X14" s="89">
        <v>265</v>
      </c>
      <c r="Y14" s="89">
        <v>296</v>
      </c>
      <c r="Z14" s="89">
        <v>293</v>
      </c>
      <c r="AA14" s="89">
        <v>320</v>
      </c>
      <c r="AB14" s="89">
        <v>308</v>
      </c>
      <c r="AC14" s="89">
        <v>333</v>
      </c>
      <c r="AD14" s="89">
        <v>367</v>
      </c>
      <c r="AE14" s="89">
        <v>332</v>
      </c>
      <c r="AF14" s="89">
        <v>358</v>
      </c>
      <c r="AG14" s="89">
        <v>373</v>
      </c>
      <c r="AH14" s="89">
        <v>372</v>
      </c>
      <c r="AI14" s="89">
        <v>365</v>
      </c>
      <c r="AJ14" s="89">
        <v>375</v>
      </c>
      <c r="AK14" s="89">
        <v>461</v>
      </c>
      <c r="AL14" s="89">
        <v>391</v>
      </c>
      <c r="AM14" s="89">
        <v>372</v>
      </c>
      <c r="AN14" s="89">
        <v>397</v>
      </c>
      <c r="AO14" s="89">
        <v>388</v>
      </c>
      <c r="AP14" s="89">
        <v>327</v>
      </c>
      <c r="AQ14" s="89">
        <v>341</v>
      </c>
      <c r="AR14" s="89">
        <v>312</v>
      </c>
      <c r="AS14" s="89">
        <v>185</v>
      </c>
      <c r="AT14" s="89">
        <v>309</v>
      </c>
      <c r="AU14" s="89">
        <v>315</v>
      </c>
      <c r="AV14" s="89">
        <v>183</v>
      </c>
      <c r="AW14" s="89">
        <v>181</v>
      </c>
      <c r="AX14" s="89">
        <v>160</v>
      </c>
      <c r="AY14" s="89">
        <v>124</v>
      </c>
      <c r="AZ14" s="89">
        <v>115</v>
      </c>
      <c r="BA14" s="89">
        <v>80</v>
      </c>
      <c r="BB14" s="89">
        <v>87</v>
      </c>
      <c r="BC14" s="89">
        <v>51</v>
      </c>
      <c r="BD14" s="89">
        <v>63</v>
      </c>
      <c r="BE14" s="89">
        <v>35</v>
      </c>
      <c r="BF14" s="89">
        <v>42</v>
      </c>
      <c r="BG14" s="89">
        <v>32</v>
      </c>
      <c r="BH14" s="89">
        <v>26</v>
      </c>
      <c r="BI14" s="89">
        <v>10</v>
      </c>
      <c r="BJ14" s="89">
        <v>9</v>
      </c>
      <c r="BK14" s="89">
        <v>13</v>
      </c>
      <c r="BL14" s="89">
        <v>11</v>
      </c>
      <c r="BM14" s="89">
        <v>6</v>
      </c>
      <c r="BN14" s="89">
        <v>1</v>
      </c>
      <c r="BO14" s="89">
        <v>1</v>
      </c>
      <c r="BP14" s="89">
        <v>1</v>
      </c>
      <c r="BQ14" s="89">
        <v>1</v>
      </c>
      <c r="BR14" s="89">
        <v>1</v>
      </c>
      <c r="BS14" s="89">
        <v>0</v>
      </c>
      <c r="BT14" s="89">
        <v>0</v>
      </c>
      <c r="BU14" s="89">
        <v>1</v>
      </c>
      <c r="BV14" s="89">
        <v>1</v>
      </c>
      <c r="BW14" s="89">
        <v>0</v>
      </c>
    </row>
    <row r="15" spans="1:1024" x14ac:dyDescent="0.3">
      <c r="A15" s="85"/>
      <c r="B15" s="85"/>
      <c r="C15" s="86">
        <f t="shared" si="0"/>
        <v>0</v>
      </c>
      <c r="D15" s="87"/>
      <c r="E15" s="87"/>
      <c r="F15" s="87"/>
      <c r="G15" s="87"/>
      <c r="H15" s="87"/>
      <c r="I15" s="87"/>
      <c r="J15" s="193"/>
      <c r="K15" s="193"/>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row>
    <row r="16" spans="1:1024" x14ac:dyDescent="0.3">
      <c r="A16" s="46" t="s">
        <v>56</v>
      </c>
      <c r="B16" s="46">
        <v>55977178</v>
      </c>
      <c r="C16" s="86">
        <f t="shared" si="0"/>
        <v>23359</v>
      </c>
      <c r="D16" s="87">
        <v>0</v>
      </c>
      <c r="E16" s="87">
        <f t="shared" ref="E16:AJ16" si="1">SUM(E10:E15)</f>
        <v>45</v>
      </c>
      <c r="F16" s="87">
        <f t="shared" si="1"/>
        <v>109</v>
      </c>
      <c r="G16" s="87">
        <f t="shared" si="1"/>
        <v>153</v>
      </c>
      <c r="H16" s="87">
        <f t="shared" si="1"/>
        <v>190</v>
      </c>
      <c r="I16" s="87">
        <f t="shared" si="1"/>
        <v>220</v>
      </c>
      <c r="J16" s="193">
        <f t="shared" si="1"/>
        <v>234</v>
      </c>
      <c r="K16" s="193">
        <f t="shared" si="1"/>
        <v>239</v>
      </c>
      <c r="L16" s="86">
        <f t="shared" si="1"/>
        <v>235</v>
      </c>
      <c r="M16" s="86">
        <f t="shared" si="1"/>
        <v>253</v>
      </c>
      <c r="N16" s="86">
        <f t="shared" si="1"/>
        <v>284</v>
      </c>
      <c r="O16" s="86">
        <f t="shared" si="1"/>
        <v>293</v>
      </c>
      <c r="P16" s="86">
        <f t="shared" si="1"/>
        <v>309</v>
      </c>
      <c r="Q16" s="86">
        <f t="shared" si="1"/>
        <v>329</v>
      </c>
      <c r="R16" s="86">
        <f t="shared" si="1"/>
        <v>333</v>
      </c>
      <c r="S16" s="86">
        <f t="shared" si="1"/>
        <v>364</v>
      </c>
      <c r="T16" s="86">
        <f t="shared" si="1"/>
        <v>374</v>
      </c>
      <c r="U16" s="86">
        <f t="shared" si="1"/>
        <v>421</v>
      </c>
      <c r="V16" s="86">
        <f t="shared" si="1"/>
        <v>441</v>
      </c>
      <c r="W16" s="86">
        <f t="shared" si="1"/>
        <v>475</v>
      </c>
      <c r="X16" s="86">
        <f t="shared" si="1"/>
        <v>474</v>
      </c>
      <c r="Y16" s="86">
        <f t="shared" si="1"/>
        <v>549</v>
      </c>
      <c r="Z16" s="86">
        <f t="shared" si="1"/>
        <v>513</v>
      </c>
      <c r="AA16" s="86">
        <f t="shared" si="1"/>
        <v>561</v>
      </c>
      <c r="AB16" s="86">
        <f t="shared" si="1"/>
        <v>598</v>
      </c>
      <c r="AC16" s="86">
        <f t="shared" si="1"/>
        <v>628</v>
      </c>
      <c r="AD16" s="86">
        <f t="shared" si="1"/>
        <v>679</v>
      </c>
      <c r="AE16" s="86">
        <f t="shared" si="1"/>
        <v>637</v>
      </c>
      <c r="AF16" s="86">
        <f t="shared" si="1"/>
        <v>685</v>
      </c>
      <c r="AG16" s="86">
        <f t="shared" si="1"/>
        <v>711</v>
      </c>
      <c r="AH16" s="86">
        <f t="shared" si="1"/>
        <v>769</v>
      </c>
      <c r="AI16" s="86">
        <f t="shared" si="1"/>
        <v>730</v>
      </c>
      <c r="AJ16" s="86">
        <f t="shared" si="1"/>
        <v>777</v>
      </c>
      <c r="AK16" s="86">
        <f t="shared" ref="AK16:BP16" si="2">SUM(AK10:AK15)</f>
        <v>886</v>
      </c>
      <c r="AL16" s="86">
        <f t="shared" si="2"/>
        <v>803</v>
      </c>
      <c r="AM16" s="86">
        <f t="shared" si="2"/>
        <v>724</v>
      </c>
      <c r="AN16" s="86">
        <f t="shared" si="2"/>
        <v>735</v>
      </c>
      <c r="AO16" s="86">
        <f t="shared" si="2"/>
        <v>769</v>
      </c>
      <c r="AP16" s="86">
        <f t="shared" si="2"/>
        <v>663</v>
      </c>
      <c r="AQ16" s="86">
        <f t="shared" si="2"/>
        <v>626</v>
      </c>
      <c r="AR16" s="86">
        <f t="shared" si="2"/>
        <v>612</v>
      </c>
      <c r="AS16" s="86">
        <f t="shared" si="2"/>
        <v>371</v>
      </c>
      <c r="AT16" s="86">
        <f t="shared" si="2"/>
        <v>607</v>
      </c>
      <c r="AU16" s="86">
        <f t="shared" si="2"/>
        <v>612</v>
      </c>
      <c r="AV16" s="86">
        <f t="shared" si="2"/>
        <v>357</v>
      </c>
      <c r="AW16" s="86">
        <f t="shared" si="2"/>
        <v>358</v>
      </c>
      <c r="AX16" s="86">
        <f t="shared" si="2"/>
        <v>324</v>
      </c>
      <c r="AY16" s="86">
        <f t="shared" si="2"/>
        <v>249</v>
      </c>
      <c r="AZ16" s="86">
        <f t="shared" si="2"/>
        <v>201</v>
      </c>
      <c r="BA16" s="86">
        <f t="shared" si="2"/>
        <v>159</v>
      </c>
      <c r="BB16" s="86">
        <f t="shared" si="2"/>
        <v>150</v>
      </c>
      <c r="BC16" s="86">
        <f t="shared" si="2"/>
        <v>103</v>
      </c>
      <c r="BD16" s="86">
        <f t="shared" si="2"/>
        <v>106</v>
      </c>
      <c r="BE16" s="86">
        <f t="shared" si="2"/>
        <v>62</v>
      </c>
      <c r="BF16" s="86">
        <f t="shared" si="2"/>
        <v>68</v>
      </c>
      <c r="BG16" s="86">
        <f t="shared" si="2"/>
        <v>47</v>
      </c>
      <c r="BH16" s="86">
        <f t="shared" si="2"/>
        <v>42</v>
      </c>
      <c r="BI16" s="86">
        <f t="shared" si="2"/>
        <v>28</v>
      </c>
      <c r="BJ16" s="86">
        <f t="shared" si="2"/>
        <v>23</v>
      </c>
      <c r="BK16" s="86">
        <f t="shared" si="2"/>
        <v>19</v>
      </c>
      <c r="BL16" s="86">
        <f t="shared" si="2"/>
        <v>14</v>
      </c>
      <c r="BM16" s="86">
        <f t="shared" si="2"/>
        <v>11</v>
      </c>
      <c r="BN16" s="86">
        <f t="shared" si="2"/>
        <v>1</v>
      </c>
      <c r="BO16" s="86">
        <f t="shared" si="2"/>
        <v>4</v>
      </c>
      <c r="BP16" s="86">
        <f t="shared" si="2"/>
        <v>5</v>
      </c>
      <c r="BQ16" s="86">
        <f t="shared" ref="BQ16:BW16" si="3">SUM(BQ10:BQ15)</f>
        <v>1</v>
      </c>
      <c r="BR16" s="86">
        <f t="shared" si="3"/>
        <v>2</v>
      </c>
      <c r="BS16" s="86">
        <f t="shared" si="3"/>
        <v>2</v>
      </c>
      <c r="BT16" s="86">
        <f t="shared" si="3"/>
        <v>0</v>
      </c>
      <c r="BU16" s="86">
        <f t="shared" si="3"/>
        <v>2</v>
      </c>
      <c r="BV16" s="86">
        <f t="shared" si="3"/>
        <v>1</v>
      </c>
      <c r="BW16" s="86">
        <f t="shared" si="3"/>
        <v>0</v>
      </c>
    </row>
    <row r="17" spans="1:1024" x14ac:dyDescent="0.3">
      <c r="A17" s="85"/>
      <c r="B17" s="85"/>
      <c r="C17" s="86"/>
      <c r="D17" s="87"/>
      <c r="E17" s="87"/>
      <c r="F17" s="87"/>
      <c r="G17" s="87"/>
      <c r="H17" s="87"/>
      <c r="I17" s="87"/>
      <c r="J17" s="193"/>
      <c r="K17" s="193"/>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c r="BV17" s="86"/>
      <c r="BW17" s="86"/>
    </row>
    <row r="18" spans="1:1024" x14ac:dyDescent="0.3">
      <c r="A18" s="57" t="s">
        <v>36</v>
      </c>
      <c r="B18" s="90">
        <v>0</v>
      </c>
      <c r="C18" s="91">
        <f>SUM(D18:BW18)</f>
        <v>0</v>
      </c>
      <c r="D18" s="92">
        <v>0</v>
      </c>
      <c r="E18" s="92">
        <v>0</v>
      </c>
      <c r="F18" s="92">
        <v>0</v>
      </c>
      <c r="G18" s="92">
        <v>0</v>
      </c>
      <c r="H18" s="92">
        <v>0</v>
      </c>
      <c r="I18" s="92">
        <v>0</v>
      </c>
      <c r="J18" s="194">
        <v>0</v>
      </c>
      <c r="K18" s="194">
        <v>0</v>
      </c>
      <c r="L18" s="93">
        <v>0</v>
      </c>
      <c r="M18" s="93">
        <v>0</v>
      </c>
      <c r="N18" s="93">
        <v>0</v>
      </c>
      <c r="O18" s="93">
        <v>0</v>
      </c>
      <c r="P18" s="93">
        <v>0</v>
      </c>
      <c r="Q18" s="93">
        <v>0</v>
      </c>
      <c r="R18" s="93">
        <v>0</v>
      </c>
      <c r="S18" s="93">
        <v>0</v>
      </c>
      <c r="T18" s="93">
        <v>0</v>
      </c>
      <c r="U18" s="93">
        <v>0</v>
      </c>
      <c r="V18" s="93">
        <v>0</v>
      </c>
      <c r="W18" s="93">
        <v>0</v>
      </c>
      <c r="X18" s="93">
        <v>0</v>
      </c>
      <c r="Y18" s="93">
        <v>0</v>
      </c>
      <c r="Z18" s="93">
        <v>0</v>
      </c>
      <c r="AA18" s="93">
        <v>0</v>
      </c>
      <c r="AB18" s="93">
        <v>0</v>
      </c>
      <c r="AC18" s="93">
        <v>0</v>
      </c>
      <c r="AD18" s="93">
        <v>0</v>
      </c>
      <c r="AE18" s="93">
        <v>0</v>
      </c>
      <c r="AF18" s="93">
        <v>0</v>
      </c>
      <c r="AG18" s="93">
        <v>0</v>
      </c>
      <c r="AH18" s="93">
        <v>0</v>
      </c>
      <c r="AI18" s="93">
        <v>0</v>
      </c>
      <c r="AJ18" s="93">
        <v>0</v>
      </c>
      <c r="AK18" s="93">
        <v>0</v>
      </c>
      <c r="AL18" s="93">
        <v>0</v>
      </c>
      <c r="AM18" s="93">
        <v>0</v>
      </c>
      <c r="AN18" s="93">
        <v>0</v>
      </c>
      <c r="AO18" s="93">
        <v>0</v>
      </c>
      <c r="AP18" s="93">
        <v>0</v>
      </c>
      <c r="AQ18" s="93">
        <v>0</v>
      </c>
      <c r="AR18" s="93">
        <v>0</v>
      </c>
      <c r="AS18" s="93">
        <v>0</v>
      </c>
      <c r="AT18" s="93">
        <v>0</v>
      </c>
      <c r="AU18" s="93">
        <v>0</v>
      </c>
      <c r="AV18" s="93">
        <v>0</v>
      </c>
      <c r="AW18" s="93">
        <v>0</v>
      </c>
      <c r="AX18" s="93">
        <v>0</v>
      </c>
      <c r="AY18" s="93">
        <v>0</v>
      </c>
      <c r="AZ18" s="93">
        <v>0</v>
      </c>
      <c r="BA18" s="93">
        <v>0</v>
      </c>
      <c r="BB18" s="93">
        <v>0</v>
      </c>
      <c r="BC18" s="93">
        <v>0</v>
      </c>
      <c r="BD18" s="93">
        <v>0</v>
      </c>
      <c r="BE18" s="93">
        <v>0</v>
      </c>
      <c r="BF18" s="93">
        <v>0</v>
      </c>
      <c r="BG18" s="93">
        <v>0</v>
      </c>
      <c r="BH18" s="93">
        <v>0</v>
      </c>
      <c r="BI18" s="93">
        <v>0</v>
      </c>
      <c r="BJ18" s="93">
        <v>0</v>
      </c>
      <c r="BK18" s="93">
        <v>0</v>
      </c>
      <c r="BL18" s="93">
        <v>0</v>
      </c>
      <c r="BM18" s="93">
        <v>0</v>
      </c>
      <c r="BN18" s="93">
        <v>0</v>
      </c>
      <c r="BO18" s="93">
        <v>0</v>
      </c>
      <c r="BP18" s="93">
        <v>0</v>
      </c>
      <c r="BQ18" s="93">
        <v>0</v>
      </c>
      <c r="BR18" s="93">
        <v>0</v>
      </c>
      <c r="BS18" s="93">
        <v>0</v>
      </c>
      <c r="BT18" s="93">
        <v>0</v>
      </c>
      <c r="BU18" s="93">
        <v>0</v>
      </c>
      <c r="BV18" s="93">
        <v>0</v>
      </c>
      <c r="BW18" s="93">
        <v>0</v>
      </c>
    </row>
    <row r="19" spans="1:1024" ht="12.75" customHeight="1" x14ac:dyDescent="0.3">
      <c r="A19" s="94" t="s">
        <v>71</v>
      </c>
      <c r="B19" s="95">
        <v>55977178</v>
      </c>
      <c r="C19" s="96">
        <f>SUM(D19:BW19)</f>
        <v>23359</v>
      </c>
      <c r="D19" s="97">
        <f t="shared" ref="D19:AI19" si="4">SUM(D10:D14)</f>
        <v>0</v>
      </c>
      <c r="E19" s="97">
        <f t="shared" si="4"/>
        <v>45</v>
      </c>
      <c r="F19" s="97">
        <f t="shared" si="4"/>
        <v>109</v>
      </c>
      <c r="G19" s="97">
        <f t="shared" si="4"/>
        <v>153</v>
      </c>
      <c r="H19" s="97">
        <f t="shared" si="4"/>
        <v>190</v>
      </c>
      <c r="I19" s="97">
        <f t="shared" si="4"/>
        <v>220</v>
      </c>
      <c r="J19" s="195">
        <f t="shared" si="4"/>
        <v>234</v>
      </c>
      <c r="K19" s="195">
        <f t="shared" si="4"/>
        <v>239</v>
      </c>
      <c r="L19" s="98">
        <f t="shared" si="4"/>
        <v>235</v>
      </c>
      <c r="M19" s="98">
        <f t="shared" si="4"/>
        <v>253</v>
      </c>
      <c r="N19" s="98">
        <f t="shared" si="4"/>
        <v>284</v>
      </c>
      <c r="O19" s="98">
        <f t="shared" si="4"/>
        <v>293</v>
      </c>
      <c r="P19" s="98">
        <f t="shared" si="4"/>
        <v>309</v>
      </c>
      <c r="Q19" s="98">
        <f t="shared" si="4"/>
        <v>329</v>
      </c>
      <c r="R19" s="98">
        <f t="shared" si="4"/>
        <v>333</v>
      </c>
      <c r="S19" s="98">
        <f t="shared" si="4"/>
        <v>364</v>
      </c>
      <c r="T19" s="98">
        <f t="shared" si="4"/>
        <v>374</v>
      </c>
      <c r="U19" s="98">
        <f t="shared" si="4"/>
        <v>421</v>
      </c>
      <c r="V19" s="98">
        <f t="shared" si="4"/>
        <v>441</v>
      </c>
      <c r="W19" s="98">
        <f t="shared" si="4"/>
        <v>475</v>
      </c>
      <c r="X19" s="98">
        <f t="shared" si="4"/>
        <v>474</v>
      </c>
      <c r="Y19" s="98">
        <f t="shared" si="4"/>
        <v>549</v>
      </c>
      <c r="Z19" s="98">
        <f t="shared" si="4"/>
        <v>513</v>
      </c>
      <c r="AA19" s="98">
        <f t="shared" si="4"/>
        <v>561</v>
      </c>
      <c r="AB19" s="98">
        <f t="shared" si="4"/>
        <v>598</v>
      </c>
      <c r="AC19" s="98">
        <f t="shared" si="4"/>
        <v>628</v>
      </c>
      <c r="AD19" s="98">
        <f t="shared" si="4"/>
        <v>679</v>
      </c>
      <c r="AE19" s="98">
        <f t="shared" si="4"/>
        <v>637</v>
      </c>
      <c r="AF19" s="98">
        <f t="shared" si="4"/>
        <v>685</v>
      </c>
      <c r="AG19" s="98">
        <f t="shared" si="4"/>
        <v>711</v>
      </c>
      <c r="AH19" s="98">
        <f t="shared" si="4"/>
        <v>769</v>
      </c>
      <c r="AI19" s="98">
        <f t="shared" si="4"/>
        <v>730</v>
      </c>
      <c r="AJ19" s="98">
        <f t="shared" ref="AJ19:BO19" si="5">SUM(AJ10:AJ14)</f>
        <v>777</v>
      </c>
      <c r="AK19" s="98">
        <f t="shared" si="5"/>
        <v>886</v>
      </c>
      <c r="AL19" s="98">
        <f t="shared" si="5"/>
        <v>803</v>
      </c>
      <c r="AM19" s="98">
        <f t="shared" si="5"/>
        <v>724</v>
      </c>
      <c r="AN19" s="98">
        <f t="shared" si="5"/>
        <v>735</v>
      </c>
      <c r="AO19" s="98">
        <f t="shared" si="5"/>
        <v>769</v>
      </c>
      <c r="AP19" s="98">
        <f t="shared" si="5"/>
        <v>663</v>
      </c>
      <c r="AQ19" s="98">
        <f t="shared" si="5"/>
        <v>626</v>
      </c>
      <c r="AR19" s="98">
        <f t="shared" si="5"/>
        <v>612</v>
      </c>
      <c r="AS19" s="98">
        <f t="shared" si="5"/>
        <v>371</v>
      </c>
      <c r="AT19" s="98">
        <f t="shared" si="5"/>
        <v>607</v>
      </c>
      <c r="AU19" s="98">
        <f t="shared" si="5"/>
        <v>612</v>
      </c>
      <c r="AV19" s="98">
        <f t="shared" si="5"/>
        <v>357</v>
      </c>
      <c r="AW19" s="98">
        <f t="shared" si="5"/>
        <v>358</v>
      </c>
      <c r="AX19" s="98">
        <f t="shared" si="5"/>
        <v>324</v>
      </c>
      <c r="AY19" s="98">
        <f t="shared" si="5"/>
        <v>249</v>
      </c>
      <c r="AZ19" s="98">
        <f t="shared" si="5"/>
        <v>201</v>
      </c>
      <c r="BA19" s="98">
        <f t="shared" si="5"/>
        <v>159</v>
      </c>
      <c r="BB19" s="98">
        <f t="shared" si="5"/>
        <v>150</v>
      </c>
      <c r="BC19" s="98">
        <f t="shared" si="5"/>
        <v>103</v>
      </c>
      <c r="BD19" s="98">
        <f t="shared" si="5"/>
        <v>106</v>
      </c>
      <c r="BE19" s="98">
        <f t="shared" si="5"/>
        <v>62</v>
      </c>
      <c r="BF19" s="98">
        <f t="shared" si="5"/>
        <v>68</v>
      </c>
      <c r="BG19" s="98">
        <f t="shared" si="5"/>
        <v>47</v>
      </c>
      <c r="BH19" s="98">
        <f t="shared" si="5"/>
        <v>42</v>
      </c>
      <c r="BI19" s="98">
        <f t="shared" si="5"/>
        <v>28</v>
      </c>
      <c r="BJ19" s="98">
        <f t="shared" si="5"/>
        <v>23</v>
      </c>
      <c r="BK19" s="98">
        <f t="shared" si="5"/>
        <v>19</v>
      </c>
      <c r="BL19" s="98">
        <f t="shared" si="5"/>
        <v>14</v>
      </c>
      <c r="BM19" s="98">
        <f t="shared" si="5"/>
        <v>11</v>
      </c>
      <c r="BN19" s="98">
        <f t="shared" si="5"/>
        <v>1</v>
      </c>
      <c r="BO19" s="98">
        <f t="shared" si="5"/>
        <v>4</v>
      </c>
      <c r="BP19" s="98">
        <f t="shared" ref="BP19:BW19" si="6">SUM(BP10:BP14)</f>
        <v>5</v>
      </c>
      <c r="BQ19" s="98">
        <f t="shared" si="6"/>
        <v>1</v>
      </c>
      <c r="BR19" s="98">
        <f t="shared" si="6"/>
        <v>2</v>
      </c>
      <c r="BS19" s="98">
        <f t="shared" si="6"/>
        <v>2</v>
      </c>
      <c r="BT19" s="98">
        <f t="shared" si="6"/>
        <v>0</v>
      </c>
      <c r="BU19" s="98">
        <f t="shared" si="6"/>
        <v>2</v>
      </c>
      <c r="BV19" s="98">
        <f t="shared" si="6"/>
        <v>1</v>
      </c>
      <c r="BW19" s="98">
        <f t="shared" si="6"/>
        <v>0</v>
      </c>
    </row>
    <row r="20" spans="1:1024" x14ac:dyDescent="0.3">
      <c r="A20" s="99"/>
      <c r="B20" s="99"/>
      <c r="C20" s="29"/>
      <c r="D20" s="29"/>
      <c r="E20" s="29"/>
      <c r="F20" s="29"/>
      <c r="G20" s="29"/>
      <c r="H20" s="29"/>
      <c r="I20" s="29"/>
      <c r="J20" s="196"/>
      <c r="K20" s="197"/>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row>
    <row r="21" spans="1:1024" x14ac:dyDescent="0.3">
      <c r="A21" s="99"/>
      <c r="B21" s="99"/>
      <c r="C21" s="29"/>
      <c r="D21" s="29"/>
      <c r="E21" s="29"/>
      <c r="F21" s="29"/>
      <c r="G21" s="29"/>
      <c r="H21" s="29"/>
      <c r="I21" s="29"/>
      <c r="J21" s="196"/>
      <c r="K21" s="197"/>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row>
    <row r="22" spans="1:1024" x14ac:dyDescent="0.3">
      <c r="A22" s="99"/>
      <c r="B22" s="99"/>
      <c r="C22" s="29"/>
      <c r="D22" s="29"/>
      <c r="E22" s="29"/>
      <c r="F22" s="29"/>
      <c r="G22" s="29"/>
      <c r="H22" s="29"/>
      <c r="I22" s="29"/>
      <c r="J22" s="196"/>
      <c r="K22" s="197"/>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row>
    <row r="23" spans="1:1024" x14ac:dyDescent="0.3">
      <c r="A23" s="80"/>
      <c r="B23" s="235" t="s">
        <v>26</v>
      </c>
      <c r="C23" s="100" t="s">
        <v>78</v>
      </c>
      <c r="D23" s="101"/>
      <c r="E23" s="101"/>
      <c r="F23" s="101"/>
      <c r="G23" s="101"/>
      <c r="H23" s="101"/>
      <c r="I23" s="101"/>
      <c r="J23" s="198"/>
      <c r="K23" s="199"/>
      <c r="L23" s="102"/>
      <c r="M23" s="102"/>
      <c r="N23" s="102"/>
      <c r="O23" s="102"/>
      <c r="P23" s="102"/>
      <c r="Q23" s="102"/>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101"/>
      <c r="BH23" s="101"/>
      <c r="BI23" s="101"/>
      <c r="BJ23" s="101"/>
      <c r="BK23" s="101"/>
      <c r="BL23" s="101"/>
      <c r="BM23" s="101"/>
      <c r="BN23" s="101"/>
      <c r="BO23" s="101"/>
      <c r="BP23" s="101"/>
      <c r="BQ23" s="101"/>
      <c r="BR23" s="101"/>
      <c r="BS23" s="101"/>
      <c r="BT23" s="101"/>
      <c r="BU23" s="101"/>
      <c r="BV23" s="101"/>
      <c r="BW23" s="103"/>
    </row>
    <row r="24" spans="1:1024" s="183" customFormat="1" ht="26" x14ac:dyDescent="0.3">
      <c r="A24" s="178" t="s">
        <v>25</v>
      </c>
      <c r="B24" s="235"/>
      <c r="C24" s="179" t="s">
        <v>71</v>
      </c>
      <c r="D24" s="185" t="s">
        <v>72</v>
      </c>
      <c r="E24" s="181">
        <v>43961</v>
      </c>
      <c r="F24" s="181">
        <v>43960</v>
      </c>
      <c r="G24" s="181">
        <v>43959</v>
      </c>
      <c r="H24" s="181">
        <v>43958</v>
      </c>
      <c r="I24" s="181">
        <v>43957</v>
      </c>
      <c r="J24" s="190">
        <v>43956</v>
      </c>
      <c r="K24" s="190">
        <v>43955</v>
      </c>
      <c r="L24" s="182">
        <v>43954</v>
      </c>
      <c r="M24" s="182">
        <v>43953</v>
      </c>
      <c r="N24" s="182">
        <v>43952</v>
      </c>
      <c r="O24" s="182">
        <v>43951</v>
      </c>
      <c r="P24" s="182">
        <v>43950</v>
      </c>
      <c r="Q24" s="182">
        <v>43949</v>
      </c>
      <c r="R24" s="182">
        <v>43948</v>
      </c>
      <c r="S24" s="182">
        <v>43947</v>
      </c>
      <c r="T24" s="182">
        <v>43946</v>
      </c>
      <c r="U24" s="182">
        <v>43945</v>
      </c>
      <c r="V24" s="182">
        <v>43944</v>
      </c>
      <c r="W24" s="186">
        <v>43943</v>
      </c>
      <c r="X24" s="186">
        <v>43942</v>
      </c>
      <c r="Y24" s="186">
        <v>43941</v>
      </c>
      <c r="Z24" s="186">
        <v>43940</v>
      </c>
      <c r="AA24" s="186">
        <v>43939</v>
      </c>
      <c r="AB24" s="186">
        <v>43938</v>
      </c>
      <c r="AC24" s="186">
        <v>43937</v>
      </c>
      <c r="AD24" s="186">
        <v>43936</v>
      </c>
      <c r="AE24" s="186">
        <v>43935</v>
      </c>
      <c r="AF24" s="186">
        <v>43934</v>
      </c>
      <c r="AG24" s="186">
        <v>43933</v>
      </c>
      <c r="AH24" s="186">
        <v>43932</v>
      </c>
      <c r="AI24" s="186">
        <v>43931</v>
      </c>
      <c r="AJ24" s="186">
        <v>43930</v>
      </c>
      <c r="AK24" s="186">
        <v>43929</v>
      </c>
      <c r="AL24" s="186">
        <v>43928</v>
      </c>
      <c r="AM24" s="186">
        <v>43927</v>
      </c>
      <c r="AN24" s="186">
        <v>43926</v>
      </c>
      <c r="AO24" s="186">
        <v>43925</v>
      </c>
      <c r="AP24" s="186">
        <v>43924</v>
      </c>
      <c r="AQ24" s="186">
        <v>43923</v>
      </c>
      <c r="AR24" s="186">
        <v>43922</v>
      </c>
      <c r="AS24" s="186">
        <v>43921</v>
      </c>
      <c r="AT24" s="186">
        <v>43920</v>
      </c>
      <c r="AU24" s="186">
        <v>43919</v>
      </c>
      <c r="AV24" s="186">
        <v>43918</v>
      </c>
      <c r="AW24" s="186">
        <v>43917</v>
      </c>
      <c r="AX24" s="186">
        <v>43916</v>
      </c>
      <c r="AY24" s="186">
        <v>43915</v>
      </c>
      <c r="AZ24" s="186">
        <v>43914</v>
      </c>
      <c r="BA24" s="186">
        <v>43913</v>
      </c>
      <c r="BB24" s="186">
        <v>43912</v>
      </c>
      <c r="BC24" s="186">
        <v>43911</v>
      </c>
      <c r="BD24" s="186">
        <v>43910</v>
      </c>
      <c r="BE24" s="186">
        <v>43909</v>
      </c>
      <c r="BF24" s="186">
        <v>43908</v>
      </c>
      <c r="BG24" s="186">
        <v>43907</v>
      </c>
      <c r="BH24" s="186">
        <v>43906</v>
      </c>
      <c r="BI24" s="186">
        <v>43905</v>
      </c>
      <c r="BJ24" s="186">
        <v>43904</v>
      </c>
      <c r="BK24" s="186">
        <v>43903</v>
      </c>
      <c r="BL24" s="186">
        <v>43902</v>
      </c>
      <c r="BM24" s="186">
        <v>43901</v>
      </c>
      <c r="BN24" s="186">
        <v>43900</v>
      </c>
      <c r="BO24" s="186">
        <v>43899</v>
      </c>
      <c r="BP24" s="186">
        <v>43898</v>
      </c>
      <c r="BQ24" s="186">
        <v>43897</v>
      </c>
      <c r="BR24" s="186">
        <v>43896</v>
      </c>
      <c r="BS24" s="186">
        <v>43895</v>
      </c>
      <c r="BT24" s="186">
        <v>43894</v>
      </c>
      <c r="BU24" s="186">
        <v>43893</v>
      </c>
      <c r="BV24" s="186">
        <v>43892</v>
      </c>
      <c r="BW24" s="186">
        <v>43891</v>
      </c>
      <c r="AKL24" s="184"/>
      <c r="AKM24" s="184"/>
      <c r="AKN24" s="184"/>
      <c r="AKO24" s="184"/>
      <c r="AKP24" s="184"/>
      <c r="AKQ24" s="184"/>
      <c r="AKR24" s="184"/>
      <c r="AKS24" s="184"/>
      <c r="AKT24" s="184"/>
      <c r="AKU24" s="184"/>
      <c r="AKV24" s="184"/>
      <c r="AKW24" s="184"/>
      <c r="AKX24" s="184"/>
      <c r="AKY24" s="184"/>
      <c r="AKZ24" s="184"/>
      <c r="ALA24" s="184"/>
      <c r="ALB24" s="184"/>
      <c r="ALC24" s="184"/>
      <c r="ALD24" s="184"/>
      <c r="ALE24" s="184"/>
      <c r="ALF24" s="184"/>
      <c r="ALG24" s="184"/>
      <c r="ALH24" s="184"/>
      <c r="ALI24" s="184"/>
      <c r="ALJ24" s="184"/>
      <c r="ALK24" s="184"/>
      <c r="ALL24" s="184"/>
      <c r="ALM24" s="184"/>
      <c r="ALN24" s="184"/>
      <c r="ALO24" s="184"/>
      <c r="ALP24" s="184"/>
      <c r="ALQ24" s="184"/>
      <c r="ALR24" s="184"/>
      <c r="ALS24" s="184"/>
      <c r="ALT24" s="184"/>
      <c r="ALU24" s="184"/>
      <c r="ALV24" s="184"/>
      <c r="ALW24" s="184"/>
      <c r="ALX24" s="184"/>
      <c r="ALY24" s="184"/>
      <c r="ALZ24" s="184"/>
      <c r="AMA24" s="184"/>
      <c r="AMB24" s="184"/>
      <c r="AMC24" s="184"/>
      <c r="AMD24" s="184"/>
      <c r="AME24" s="184"/>
      <c r="AMF24" s="184"/>
      <c r="AMG24" s="184"/>
      <c r="AMH24" s="184"/>
      <c r="AMI24" s="184"/>
      <c r="AMJ24" s="184"/>
    </row>
    <row r="25" spans="1:1024" x14ac:dyDescent="0.3">
      <c r="A25" s="81"/>
      <c r="B25" s="235"/>
      <c r="C25" s="82"/>
      <c r="D25" s="83" t="s">
        <v>35</v>
      </c>
      <c r="E25" s="83" t="s">
        <v>35</v>
      </c>
      <c r="F25" s="83" t="s">
        <v>35</v>
      </c>
      <c r="G25" s="83" t="s">
        <v>35</v>
      </c>
      <c r="H25" s="83" t="s">
        <v>35</v>
      </c>
      <c r="I25" s="83" t="s">
        <v>35</v>
      </c>
      <c r="J25" s="191" t="s">
        <v>35</v>
      </c>
      <c r="K25" s="191" t="s">
        <v>35</v>
      </c>
      <c r="L25" s="84" t="s">
        <v>35</v>
      </c>
      <c r="M25" s="84" t="s">
        <v>35</v>
      </c>
      <c r="N25" s="84" t="s">
        <v>35</v>
      </c>
      <c r="O25" s="84" t="s">
        <v>35</v>
      </c>
      <c r="P25" s="84" t="s">
        <v>35</v>
      </c>
      <c r="Q25" s="84" t="s">
        <v>35</v>
      </c>
      <c r="R25" s="84" t="s">
        <v>35</v>
      </c>
      <c r="S25" s="84" t="s">
        <v>35</v>
      </c>
      <c r="T25" s="84" t="s">
        <v>35</v>
      </c>
      <c r="U25" s="84" t="s">
        <v>35</v>
      </c>
      <c r="V25" s="84" t="s">
        <v>35</v>
      </c>
      <c r="W25" s="84" t="s">
        <v>35</v>
      </c>
      <c r="X25" s="84" t="s">
        <v>35</v>
      </c>
      <c r="Y25" s="84" t="s">
        <v>35</v>
      </c>
      <c r="Z25" s="84" t="s">
        <v>35</v>
      </c>
      <c r="AA25" s="84" t="s">
        <v>35</v>
      </c>
      <c r="AB25" s="84" t="s">
        <v>35</v>
      </c>
      <c r="AC25" s="84" t="s">
        <v>35</v>
      </c>
      <c r="AD25" s="84" t="s">
        <v>35</v>
      </c>
      <c r="AE25" s="84" t="s">
        <v>35</v>
      </c>
      <c r="AF25" s="84" t="s">
        <v>35</v>
      </c>
      <c r="AG25" s="84" t="s">
        <v>35</v>
      </c>
      <c r="AH25" s="84" t="s">
        <v>35</v>
      </c>
      <c r="AI25" s="84" t="s">
        <v>35</v>
      </c>
      <c r="AJ25" s="84" t="s">
        <v>35</v>
      </c>
      <c r="AK25" s="84" t="s">
        <v>35</v>
      </c>
      <c r="AL25" s="84" t="s">
        <v>35</v>
      </c>
      <c r="AM25" s="84" t="s">
        <v>35</v>
      </c>
      <c r="AN25" s="84" t="s">
        <v>35</v>
      </c>
      <c r="AO25" s="84" t="s">
        <v>35</v>
      </c>
      <c r="AP25" s="84" t="s">
        <v>35</v>
      </c>
      <c r="AQ25" s="84" t="s">
        <v>35</v>
      </c>
      <c r="AR25" s="84" t="s">
        <v>35</v>
      </c>
      <c r="AS25" s="84" t="s">
        <v>35</v>
      </c>
      <c r="AT25" s="84" t="s">
        <v>35</v>
      </c>
      <c r="AU25" s="84" t="s">
        <v>35</v>
      </c>
      <c r="AV25" s="84" t="s">
        <v>35</v>
      </c>
      <c r="AW25" s="84" t="s">
        <v>35</v>
      </c>
      <c r="AX25" s="84" t="s">
        <v>35</v>
      </c>
      <c r="AY25" s="84" t="s">
        <v>35</v>
      </c>
      <c r="AZ25" s="84" t="s">
        <v>35</v>
      </c>
      <c r="BA25" s="84" t="s">
        <v>35</v>
      </c>
      <c r="BB25" s="84" t="s">
        <v>35</v>
      </c>
      <c r="BC25" s="84" t="s">
        <v>35</v>
      </c>
      <c r="BD25" s="84" t="s">
        <v>35</v>
      </c>
      <c r="BE25" s="84" t="s">
        <v>35</v>
      </c>
      <c r="BF25" s="84" t="s">
        <v>35</v>
      </c>
      <c r="BG25" s="84" t="s">
        <v>35</v>
      </c>
      <c r="BH25" s="84" t="s">
        <v>35</v>
      </c>
      <c r="BI25" s="84" t="s">
        <v>35</v>
      </c>
      <c r="BJ25" s="84" t="s">
        <v>35</v>
      </c>
      <c r="BK25" s="84" t="s">
        <v>35</v>
      </c>
      <c r="BL25" s="84" t="s">
        <v>35</v>
      </c>
      <c r="BM25" s="84" t="s">
        <v>35</v>
      </c>
      <c r="BN25" s="84" t="s">
        <v>35</v>
      </c>
      <c r="BO25" s="84" t="s">
        <v>35</v>
      </c>
      <c r="BP25" s="84" t="s">
        <v>35</v>
      </c>
      <c r="BQ25" s="84" t="s">
        <v>35</v>
      </c>
      <c r="BR25" s="84" t="s">
        <v>35</v>
      </c>
      <c r="BS25" s="84" t="s">
        <v>35</v>
      </c>
      <c r="BT25" s="84" t="s">
        <v>35</v>
      </c>
      <c r="BU25" s="84" t="s">
        <v>35</v>
      </c>
      <c r="BV25" s="84" t="s">
        <v>35</v>
      </c>
      <c r="BW25" s="84" t="s">
        <v>35</v>
      </c>
    </row>
    <row r="26" spans="1:1024" x14ac:dyDescent="0.3">
      <c r="A26" s="104" t="s">
        <v>73</v>
      </c>
      <c r="B26" s="9">
        <v>13241287</v>
      </c>
      <c r="C26" s="89">
        <f>D26+E26</f>
        <v>12</v>
      </c>
      <c r="D26" s="87">
        <v>0</v>
      </c>
      <c r="E26" s="88">
        <v>12</v>
      </c>
      <c r="F26" s="88">
        <v>12</v>
      </c>
      <c r="G26" s="88">
        <v>12</v>
      </c>
      <c r="H26" s="88">
        <v>12</v>
      </c>
      <c r="I26" s="87">
        <v>12</v>
      </c>
      <c r="J26" s="193">
        <v>12</v>
      </c>
      <c r="K26" s="193">
        <v>12</v>
      </c>
      <c r="L26" s="86">
        <v>12</v>
      </c>
      <c r="M26" s="86">
        <v>11</v>
      </c>
      <c r="N26" s="86">
        <v>11</v>
      </c>
      <c r="O26" s="86">
        <v>11</v>
      </c>
      <c r="P26" s="86">
        <v>11</v>
      </c>
      <c r="Q26" s="86">
        <v>11</v>
      </c>
      <c r="R26" s="86">
        <v>11</v>
      </c>
      <c r="S26" s="86">
        <v>11</v>
      </c>
      <c r="T26" s="86">
        <v>11</v>
      </c>
      <c r="U26" s="86">
        <v>11</v>
      </c>
      <c r="V26" s="86">
        <v>11</v>
      </c>
      <c r="W26" s="86">
        <v>11</v>
      </c>
      <c r="X26" s="86">
        <v>11</v>
      </c>
      <c r="Y26" s="86">
        <v>11</v>
      </c>
      <c r="Z26" s="86">
        <v>10</v>
      </c>
      <c r="AA26" s="86">
        <v>10</v>
      </c>
      <c r="AB26" s="86">
        <v>10</v>
      </c>
      <c r="AC26" s="86">
        <v>10</v>
      </c>
      <c r="AD26" s="86">
        <v>10</v>
      </c>
      <c r="AE26" s="86">
        <v>10</v>
      </c>
      <c r="AF26" s="86">
        <v>10</v>
      </c>
      <c r="AG26" s="86">
        <v>10</v>
      </c>
      <c r="AH26" s="86">
        <v>10</v>
      </c>
      <c r="AI26" s="86">
        <v>9</v>
      </c>
      <c r="AJ26" s="86">
        <v>9</v>
      </c>
      <c r="AK26" s="86">
        <v>8</v>
      </c>
      <c r="AL26" s="86">
        <v>7</v>
      </c>
      <c r="AM26" s="86">
        <v>7</v>
      </c>
      <c r="AN26" s="86">
        <v>7</v>
      </c>
      <c r="AO26" s="86">
        <v>7</v>
      </c>
      <c r="AP26" s="86">
        <v>6</v>
      </c>
      <c r="AQ26" s="86">
        <v>6</v>
      </c>
      <c r="AR26" s="86">
        <v>5</v>
      </c>
      <c r="AS26" s="86">
        <v>5</v>
      </c>
      <c r="AT26" s="86">
        <v>4</v>
      </c>
      <c r="AU26" s="86">
        <v>4</v>
      </c>
      <c r="AV26" s="86">
        <v>3</v>
      </c>
      <c r="AW26" s="86">
        <v>3</v>
      </c>
      <c r="AX26" s="86">
        <v>3</v>
      </c>
      <c r="AY26" s="86">
        <v>2</v>
      </c>
      <c r="AZ26" s="86">
        <v>2</v>
      </c>
      <c r="BA26" s="86">
        <v>1</v>
      </c>
      <c r="BB26" s="86">
        <v>1</v>
      </c>
      <c r="BC26" s="86">
        <v>1</v>
      </c>
      <c r="BD26" s="86">
        <v>1</v>
      </c>
      <c r="BE26" s="86">
        <v>1</v>
      </c>
      <c r="BF26" s="86">
        <v>1</v>
      </c>
      <c r="BG26" s="86">
        <v>0</v>
      </c>
      <c r="BH26" s="86">
        <v>0</v>
      </c>
      <c r="BI26" s="86">
        <v>0</v>
      </c>
      <c r="BJ26" s="86">
        <v>0</v>
      </c>
      <c r="BK26" s="86">
        <v>0</v>
      </c>
      <c r="BL26" s="86">
        <v>0</v>
      </c>
      <c r="BM26" s="86">
        <v>0</v>
      </c>
      <c r="BN26" s="86">
        <v>0</v>
      </c>
      <c r="BO26" s="86">
        <v>0</v>
      </c>
      <c r="BP26" s="86">
        <v>0</v>
      </c>
      <c r="BQ26" s="86">
        <v>0</v>
      </c>
      <c r="BR26" s="86">
        <v>0</v>
      </c>
      <c r="BS26" s="86">
        <v>0</v>
      </c>
      <c r="BT26" s="86">
        <v>0</v>
      </c>
      <c r="BU26" s="86">
        <v>0</v>
      </c>
      <c r="BV26" s="86">
        <v>0</v>
      </c>
      <c r="BW26" s="86">
        <v>0</v>
      </c>
    </row>
    <row r="27" spans="1:1024" x14ac:dyDescent="0.3">
      <c r="A27" s="104" t="s">
        <v>74</v>
      </c>
      <c r="B27" s="9">
        <v>14833658</v>
      </c>
      <c r="C27" s="89">
        <f t="shared" ref="C27:C32" si="7">D27+E27</f>
        <v>165</v>
      </c>
      <c r="D27" s="87">
        <v>0</v>
      </c>
      <c r="E27" s="88">
        <v>165</v>
      </c>
      <c r="F27" s="88">
        <v>165</v>
      </c>
      <c r="G27" s="88">
        <v>165</v>
      </c>
      <c r="H27" s="88">
        <v>164</v>
      </c>
      <c r="I27" s="87">
        <v>163</v>
      </c>
      <c r="J27" s="193">
        <v>161</v>
      </c>
      <c r="K27" s="193">
        <v>161</v>
      </c>
      <c r="L27" s="86">
        <v>158</v>
      </c>
      <c r="M27" s="86">
        <v>157</v>
      </c>
      <c r="N27" s="86">
        <v>155</v>
      </c>
      <c r="O27" s="86">
        <v>153</v>
      </c>
      <c r="P27" s="86">
        <v>151</v>
      </c>
      <c r="Q27" s="86">
        <v>150</v>
      </c>
      <c r="R27" s="86">
        <v>150</v>
      </c>
      <c r="S27" s="86">
        <v>148</v>
      </c>
      <c r="T27" s="86">
        <v>145</v>
      </c>
      <c r="U27" s="86">
        <v>141</v>
      </c>
      <c r="V27" s="86">
        <v>138</v>
      </c>
      <c r="W27" s="86">
        <v>136</v>
      </c>
      <c r="X27" s="86">
        <v>132</v>
      </c>
      <c r="Y27" s="86">
        <v>128</v>
      </c>
      <c r="Z27" s="86">
        <v>123</v>
      </c>
      <c r="AA27" s="86">
        <v>120</v>
      </c>
      <c r="AB27" s="86">
        <v>115</v>
      </c>
      <c r="AC27" s="86">
        <v>113</v>
      </c>
      <c r="AD27" s="86">
        <v>111</v>
      </c>
      <c r="AE27" s="86">
        <v>109</v>
      </c>
      <c r="AF27" s="86">
        <v>106</v>
      </c>
      <c r="AG27" s="86">
        <v>104</v>
      </c>
      <c r="AH27" s="86">
        <v>95</v>
      </c>
      <c r="AI27" s="86">
        <v>86</v>
      </c>
      <c r="AJ27" s="86">
        <v>83</v>
      </c>
      <c r="AK27" s="86">
        <v>78</v>
      </c>
      <c r="AL27" s="86">
        <v>69</v>
      </c>
      <c r="AM27" s="86">
        <v>62</v>
      </c>
      <c r="AN27" s="86">
        <v>59</v>
      </c>
      <c r="AO27" s="86">
        <v>52</v>
      </c>
      <c r="AP27" s="86">
        <v>51</v>
      </c>
      <c r="AQ27" s="86">
        <v>46</v>
      </c>
      <c r="AR27" s="86">
        <v>40</v>
      </c>
      <c r="AS27" s="86">
        <v>35</v>
      </c>
      <c r="AT27" s="86">
        <v>33</v>
      </c>
      <c r="AU27" s="86">
        <v>29</v>
      </c>
      <c r="AV27" s="86">
        <v>25</v>
      </c>
      <c r="AW27" s="86">
        <v>22</v>
      </c>
      <c r="AX27" s="86">
        <v>20</v>
      </c>
      <c r="AY27" s="86">
        <v>14</v>
      </c>
      <c r="AZ27" s="86">
        <v>11</v>
      </c>
      <c r="BA27" s="86">
        <v>10</v>
      </c>
      <c r="BB27" s="86">
        <v>8</v>
      </c>
      <c r="BC27" s="86">
        <v>7</v>
      </c>
      <c r="BD27" s="86">
        <v>5</v>
      </c>
      <c r="BE27" s="86">
        <v>4</v>
      </c>
      <c r="BF27" s="86">
        <v>3</v>
      </c>
      <c r="BG27" s="86">
        <v>1</v>
      </c>
      <c r="BH27" s="86">
        <v>1</v>
      </c>
      <c r="BI27" s="86">
        <v>1</v>
      </c>
      <c r="BJ27" s="86">
        <v>1</v>
      </c>
      <c r="BK27" s="86">
        <v>0</v>
      </c>
      <c r="BL27" s="86">
        <v>0</v>
      </c>
      <c r="BM27" s="86">
        <v>0</v>
      </c>
      <c r="BN27" s="86">
        <v>0</v>
      </c>
      <c r="BO27" s="86">
        <v>0</v>
      </c>
      <c r="BP27" s="86">
        <v>0</v>
      </c>
      <c r="BQ27" s="86">
        <v>0</v>
      </c>
      <c r="BR27" s="86">
        <v>0</v>
      </c>
      <c r="BS27" s="86">
        <v>0</v>
      </c>
      <c r="BT27" s="86">
        <v>0</v>
      </c>
      <c r="BU27" s="86">
        <v>0</v>
      </c>
      <c r="BV27" s="86">
        <v>0</v>
      </c>
      <c r="BW27" s="86">
        <v>0</v>
      </c>
    </row>
    <row r="28" spans="1:1024" x14ac:dyDescent="0.3">
      <c r="A28" s="104" t="s">
        <v>75</v>
      </c>
      <c r="B28" s="9">
        <v>14678606</v>
      </c>
      <c r="C28" s="89">
        <f t="shared" si="7"/>
        <v>1854</v>
      </c>
      <c r="D28" s="87">
        <v>0</v>
      </c>
      <c r="E28" s="88">
        <v>1854</v>
      </c>
      <c r="F28" s="88">
        <v>1853</v>
      </c>
      <c r="G28" s="88">
        <v>1846</v>
      </c>
      <c r="H28" s="88">
        <v>1837</v>
      </c>
      <c r="I28" s="87">
        <v>1829</v>
      </c>
      <c r="J28" s="193">
        <v>1814</v>
      </c>
      <c r="K28" s="193">
        <v>1792</v>
      </c>
      <c r="L28" s="86">
        <v>1777</v>
      </c>
      <c r="M28" s="86">
        <v>1763</v>
      </c>
      <c r="N28" s="86">
        <v>1744</v>
      </c>
      <c r="O28" s="86">
        <v>1729</v>
      </c>
      <c r="P28" s="86">
        <v>1705</v>
      </c>
      <c r="Q28" s="86">
        <v>1685</v>
      </c>
      <c r="R28" s="86">
        <v>1658</v>
      </c>
      <c r="S28" s="86">
        <v>1628</v>
      </c>
      <c r="T28" s="86">
        <v>1601</v>
      </c>
      <c r="U28" s="86">
        <v>1568</v>
      </c>
      <c r="V28" s="86">
        <v>1536</v>
      </c>
      <c r="W28" s="86">
        <v>1490</v>
      </c>
      <c r="X28" s="86">
        <v>1442</v>
      </c>
      <c r="Y28" s="86">
        <v>1397</v>
      </c>
      <c r="Z28" s="86">
        <v>1348</v>
      </c>
      <c r="AA28" s="86">
        <v>1310</v>
      </c>
      <c r="AB28" s="86">
        <v>1262</v>
      </c>
      <c r="AC28" s="86">
        <v>1212</v>
      </c>
      <c r="AD28" s="86">
        <v>1167</v>
      </c>
      <c r="AE28" s="86">
        <v>1113</v>
      </c>
      <c r="AF28" s="86">
        <v>1047</v>
      </c>
      <c r="AG28" s="86">
        <v>987</v>
      </c>
      <c r="AH28" s="86">
        <v>932</v>
      </c>
      <c r="AI28" s="86">
        <v>860</v>
      </c>
      <c r="AJ28" s="86">
        <v>792</v>
      </c>
      <c r="AK28" s="86">
        <v>721</v>
      </c>
      <c r="AL28" s="86">
        <v>655</v>
      </c>
      <c r="AM28" s="86">
        <v>591</v>
      </c>
      <c r="AN28" s="86">
        <v>535</v>
      </c>
      <c r="AO28" s="86">
        <v>487</v>
      </c>
      <c r="AP28" s="86">
        <v>429</v>
      </c>
      <c r="AQ28" s="86">
        <v>382</v>
      </c>
      <c r="AR28" s="86">
        <v>335</v>
      </c>
      <c r="AS28" s="86">
        <v>292</v>
      </c>
      <c r="AT28" s="86">
        <v>263</v>
      </c>
      <c r="AU28" s="86">
        <v>222</v>
      </c>
      <c r="AV28" s="86">
        <v>171</v>
      </c>
      <c r="AW28" s="86">
        <v>144</v>
      </c>
      <c r="AX28" s="86">
        <v>116</v>
      </c>
      <c r="AY28" s="86">
        <v>89</v>
      </c>
      <c r="AZ28" s="86">
        <v>70</v>
      </c>
      <c r="BA28" s="86">
        <v>60</v>
      </c>
      <c r="BB28" s="86">
        <v>50</v>
      </c>
      <c r="BC28" s="86">
        <v>40</v>
      </c>
      <c r="BD28" s="86">
        <v>32</v>
      </c>
      <c r="BE28" s="86">
        <v>19</v>
      </c>
      <c r="BF28" s="86">
        <v>14</v>
      </c>
      <c r="BG28" s="86">
        <v>10</v>
      </c>
      <c r="BH28" s="86">
        <v>9</v>
      </c>
      <c r="BI28" s="86">
        <v>6</v>
      </c>
      <c r="BJ28" s="86">
        <v>5</v>
      </c>
      <c r="BK28" s="86">
        <v>3</v>
      </c>
      <c r="BL28" s="86">
        <v>3</v>
      </c>
      <c r="BM28" s="86">
        <v>3</v>
      </c>
      <c r="BN28" s="86">
        <v>2</v>
      </c>
      <c r="BO28" s="86">
        <v>2</v>
      </c>
      <c r="BP28" s="86">
        <v>1</v>
      </c>
      <c r="BQ28" s="86">
        <v>1</v>
      </c>
      <c r="BR28" s="86">
        <v>1</v>
      </c>
      <c r="BS28" s="86">
        <v>1</v>
      </c>
      <c r="BT28" s="86">
        <v>0</v>
      </c>
      <c r="BU28" s="86">
        <v>0</v>
      </c>
      <c r="BV28" s="86">
        <v>0</v>
      </c>
      <c r="BW28" s="86">
        <v>0</v>
      </c>
    </row>
    <row r="29" spans="1:1024" x14ac:dyDescent="0.3">
      <c r="A29" s="104" t="s">
        <v>76</v>
      </c>
      <c r="B29" s="9">
        <v>10454893</v>
      </c>
      <c r="C29" s="89">
        <f t="shared" si="7"/>
        <v>9050</v>
      </c>
      <c r="D29" s="87">
        <v>0</v>
      </c>
      <c r="E29" s="88">
        <v>9050</v>
      </c>
      <c r="F29" s="88">
        <v>9033</v>
      </c>
      <c r="G29" s="88">
        <v>9002</v>
      </c>
      <c r="H29" s="88">
        <v>8944</v>
      </c>
      <c r="I29" s="87">
        <v>8871</v>
      </c>
      <c r="J29" s="193">
        <v>8782</v>
      </c>
      <c r="K29" s="193">
        <v>8695</v>
      </c>
      <c r="L29" s="86">
        <v>8610</v>
      </c>
      <c r="M29" s="86">
        <v>8525</v>
      </c>
      <c r="N29" s="86">
        <v>8436</v>
      </c>
      <c r="O29" s="86">
        <v>8325</v>
      </c>
      <c r="P29" s="86">
        <v>8227</v>
      </c>
      <c r="Q29" s="86">
        <v>8120</v>
      </c>
      <c r="R29" s="86">
        <v>7997</v>
      </c>
      <c r="S29" s="86">
        <v>7876</v>
      </c>
      <c r="T29" s="86">
        <v>7742</v>
      </c>
      <c r="U29" s="86">
        <v>7589</v>
      </c>
      <c r="V29" s="86">
        <v>7425</v>
      </c>
      <c r="W29" s="86">
        <v>7260</v>
      </c>
      <c r="X29" s="86">
        <v>7083</v>
      </c>
      <c r="Y29" s="86">
        <v>6923</v>
      </c>
      <c r="Z29" s="86">
        <v>6725</v>
      </c>
      <c r="AA29" s="86">
        <v>6546</v>
      </c>
      <c r="AB29" s="86">
        <v>6358</v>
      </c>
      <c r="AC29" s="86">
        <v>6120</v>
      </c>
      <c r="AD29" s="86">
        <v>5872</v>
      </c>
      <c r="AE29" s="86">
        <v>5616</v>
      </c>
      <c r="AF29" s="86">
        <v>5380</v>
      </c>
      <c r="AG29" s="86">
        <v>5115</v>
      </c>
      <c r="AH29" s="86">
        <v>4841</v>
      </c>
      <c r="AI29" s="86">
        <v>4526</v>
      </c>
      <c r="AJ29" s="86">
        <v>4232</v>
      </c>
      <c r="AK29" s="86">
        <v>3907</v>
      </c>
      <c r="AL29" s="86">
        <v>3558</v>
      </c>
      <c r="AM29" s="86">
        <v>3217</v>
      </c>
      <c r="AN29" s="86">
        <v>2924</v>
      </c>
      <c r="AO29" s="86">
        <v>2641</v>
      </c>
      <c r="AP29" s="86">
        <v>2320</v>
      </c>
      <c r="AQ29" s="86">
        <v>2036</v>
      </c>
      <c r="AR29" s="86">
        <v>1805</v>
      </c>
      <c r="AS29" s="86">
        <v>1553</v>
      </c>
      <c r="AT29" s="86">
        <v>1399</v>
      </c>
      <c r="AU29" s="86">
        <v>1146</v>
      </c>
      <c r="AV29" s="86">
        <v>905</v>
      </c>
      <c r="AW29" s="86">
        <v>761</v>
      </c>
      <c r="AX29" s="86">
        <v>614</v>
      </c>
      <c r="AY29" s="86">
        <v>484</v>
      </c>
      <c r="AZ29" s="86">
        <v>381</v>
      </c>
      <c r="BA29" s="86">
        <v>307</v>
      </c>
      <c r="BB29" s="86">
        <v>240</v>
      </c>
      <c r="BC29" s="86">
        <v>188</v>
      </c>
      <c r="BD29" s="86">
        <v>146</v>
      </c>
      <c r="BE29" s="86">
        <v>117</v>
      </c>
      <c r="BF29" s="86">
        <v>96</v>
      </c>
      <c r="BG29" s="86">
        <v>77</v>
      </c>
      <c r="BH29" s="86">
        <v>63</v>
      </c>
      <c r="BI29" s="86">
        <v>50</v>
      </c>
      <c r="BJ29" s="86">
        <v>33</v>
      </c>
      <c r="BK29" s="86">
        <v>22</v>
      </c>
      <c r="BL29" s="86">
        <v>16</v>
      </c>
      <c r="BM29" s="86">
        <v>13</v>
      </c>
      <c r="BN29" s="86">
        <v>9</v>
      </c>
      <c r="BO29" s="86">
        <v>9</v>
      </c>
      <c r="BP29" s="86">
        <v>7</v>
      </c>
      <c r="BQ29" s="86">
        <v>3</v>
      </c>
      <c r="BR29" s="86">
        <v>3</v>
      </c>
      <c r="BS29" s="86">
        <v>2</v>
      </c>
      <c r="BT29" s="86">
        <v>1</v>
      </c>
      <c r="BU29" s="86">
        <v>1</v>
      </c>
      <c r="BV29" s="86">
        <v>0</v>
      </c>
      <c r="BW29" s="86">
        <v>0</v>
      </c>
    </row>
    <row r="30" spans="1:1024" x14ac:dyDescent="0.3">
      <c r="A30" s="104" t="s">
        <v>77</v>
      </c>
      <c r="B30" s="9">
        <v>2768734</v>
      </c>
      <c r="C30" s="89">
        <f t="shared" si="7"/>
        <v>12278</v>
      </c>
      <c r="D30" s="87">
        <v>0</v>
      </c>
      <c r="E30" s="88">
        <v>12278</v>
      </c>
      <c r="F30" s="88">
        <v>12251</v>
      </c>
      <c r="G30" s="88">
        <v>12180</v>
      </c>
      <c r="H30" s="88">
        <v>12095</v>
      </c>
      <c r="I30" s="87">
        <v>11987</v>
      </c>
      <c r="J30" s="193">
        <v>11873</v>
      </c>
      <c r="K30" s="193">
        <v>11748</v>
      </c>
      <c r="L30" s="86">
        <v>11612</v>
      </c>
      <c r="M30" s="86">
        <v>11478</v>
      </c>
      <c r="N30" s="86">
        <v>11335</v>
      </c>
      <c r="O30" s="86">
        <v>11179</v>
      </c>
      <c r="P30" s="86">
        <v>11010</v>
      </c>
      <c r="Q30" s="86">
        <v>10829</v>
      </c>
      <c r="R30" s="86">
        <v>10650</v>
      </c>
      <c r="S30" s="86">
        <v>10470</v>
      </c>
      <c r="T30" s="86">
        <v>10270</v>
      </c>
      <c r="U30" s="86">
        <v>10086</v>
      </c>
      <c r="V30" s="86">
        <v>9864</v>
      </c>
      <c r="W30" s="86">
        <v>9636</v>
      </c>
      <c r="X30" s="86">
        <v>9390</v>
      </c>
      <c r="Y30" s="86">
        <v>9125</v>
      </c>
      <c r="Z30" s="86">
        <v>8829</v>
      </c>
      <c r="AA30" s="86">
        <v>8536</v>
      </c>
      <c r="AB30" s="86">
        <v>8216</v>
      </c>
      <c r="AC30" s="86">
        <v>7908</v>
      </c>
      <c r="AD30" s="86">
        <v>7575</v>
      </c>
      <c r="AE30" s="86">
        <v>7208</v>
      </c>
      <c r="AF30" s="86">
        <v>6876</v>
      </c>
      <c r="AG30" s="86">
        <v>6518</v>
      </c>
      <c r="AH30" s="86">
        <v>6145</v>
      </c>
      <c r="AI30" s="86">
        <v>5773</v>
      </c>
      <c r="AJ30" s="86">
        <v>5408</v>
      </c>
      <c r="AK30" s="86">
        <v>5033</v>
      </c>
      <c r="AL30" s="86">
        <v>4572</v>
      </c>
      <c r="AM30" s="86">
        <v>4181</v>
      </c>
      <c r="AN30" s="86">
        <v>3809</v>
      </c>
      <c r="AO30" s="86">
        <v>3412</v>
      </c>
      <c r="AP30" s="86">
        <v>3024</v>
      </c>
      <c r="AQ30" s="86">
        <v>2697</v>
      </c>
      <c r="AR30" s="86">
        <v>2356</v>
      </c>
      <c r="AS30" s="86">
        <v>2044</v>
      </c>
      <c r="AT30" s="86">
        <v>1859</v>
      </c>
      <c r="AU30" s="86">
        <v>1550</v>
      </c>
      <c r="AV30" s="86">
        <v>1235</v>
      </c>
      <c r="AW30" s="86">
        <v>1052</v>
      </c>
      <c r="AX30" s="86">
        <v>871</v>
      </c>
      <c r="AY30" s="86">
        <v>711</v>
      </c>
      <c r="AZ30" s="86">
        <v>587</v>
      </c>
      <c r="BA30" s="86">
        <v>472</v>
      </c>
      <c r="BB30" s="86">
        <v>392</v>
      </c>
      <c r="BC30" s="86">
        <v>305</v>
      </c>
      <c r="BD30" s="86">
        <v>254</v>
      </c>
      <c r="BE30" s="86">
        <v>191</v>
      </c>
      <c r="BF30" s="86">
        <v>156</v>
      </c>
      <c r="BG30" s="86">
        <v>114</v>
      </c>
      <c r="BH30" s="86">
        <v>82</v>
      </c>
      <c r="BI30" s="86">
        <v>56</v>
      </c>
      <c r="BJ30" s="86">
        <v>46</v>
      </c>
      <c r="BK30" s="86">
        <v>37</v>
      </c>
      <c r="BL30" s="86">
        <v>24</v>
      </c>
      <c r="BM30" s="86">
        <v>13</v>
      </c>
      <c r="BN30" s="86">
        <v>7</v>
      </c>
      <c r="BO30" s="86">
        <v>6</v>
      </c>
      <c r="BP30" s="86">
        <v>5</v>
      </c>
      <c r="BQ30" s="86">
        <v>4</v>
      </c>
      <c r="BR30" s="86">
        <v>3</v>
      </c>
      <c r="BS30" s="86">
        <v>2</v>
      </c>
      <c r="BT30" s="86">
        <v>2</v>
      </c>
      <c r="BU30" s="86">
        <v>2</v>
      </c>
      <c r="BV30" s="86">
        <v>1</v>
      </c>
      <c r="BW30" s="86">
        <v>0</v>
      </c>
    </row>
    <row r="31" spans="1:1024" x14ac:dyDescent="0.3">
      <c r="A31" s="85"/>
      <c r="B31" s="85"/>
      <c r="C31" s="86"/>
      <c r="D31" s="87"/>
      <c r="E31" s="87"/>
      <c r="F31" s="87"/>
      <c r="G31" s="87"/>
      <c r="H31" s="87"/>
      <c r="I31" s="87"/>
      <c r="J31" s="193"/>
      <c r="K31" s="193"/>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row>
    <row r="32" spans="1:1024" x14ac:dyDescent="0.3">
      <c r="A32" s="46" t="s">
        <v>56</v>
      </c>
      <c r="B32" s="46">
        <f>SUM(B26:B30)</f>
        <v>55977178</v>
      </c>
      <c r="C32" s="89">
        <f t="shared" si="7"/>
        <v>23359</v>
      </c>
      <c r="D32" s="87">
        <v>0</v>
      </c>
      <c r="E32" s="87">
        <f t="shared" ref="E32:AJ32" si="8">SUM(E26:E31)</f>
        <v>23359</v>
      </c>
      <c r="F32" s="87">
        <f t="shared" si="8"/>
        <v>23314</v>
      </c>
      <c r="G32" s="87">
        <f t="shared" si="8"/>
        <v>23205</v>
      </c>
      <c r="H32" s="87">
        <f t="shared" si="8"/>
        <v>23052</v>
      </c>
      <c r="I32" s="87">
        <f t="shared" si="8"/>
        <v>22862</v>
      </c>
      <c r="J32" s="193">
        <f t="shared" si="8"/>
        <v>22642</v>
      </c>
      <c r="K32" s="193">
        <f t="shared" si="8"/>
        <v>22408</v>
      </c>
      <c r="L32" s="86">
        <f t="shared" si="8"/>
        <v>22169</v>
      </c>
      <c r="M32" s="86">
        <f t="shared" si="8"/>
        <v>21934</v>
      </c>
      <c r="N32" s="86">
        <f t="shared" si="8"/>
        <v>21681</v>
      </c>
      <c r="O32" s="86">
        <f t="shared" si="8"/>
        <v>21397</v>
      </c>
      <c r="P32" s="86">
        <f t="shared" si="8"/>
        <v>21104</v>
      </c>
      <c r="Q32" s="86">
        <f t="shared" si="8"/>
        <v>20795</v>
      </c>
      <c r="R32" s="86">
        <f t="shared" si="8"/>
        <v>20466</v>
      </c>
      <c r="S32" s="86">
        <f t="shared" si="8"/>
        <v>20133</v>
      </c>
      <c r="T32" s="86">
        <f t="shared" si="8"/>
        <v>19769</v>
      </c>
      <c r="U32" s="86">
        <f t="shared" si="8"/>
        <v>19395</v>
      </c>
      <c r="V32" s="86">
        <f t="shared" si="8"/>
        <v>18974</v>
      </c>
      <c r="W32" s="86">
        <f t="shared" si="8"/>
        <v>18533</v>
      </c>
      <c r="X32" s="86">
        <f t="shared" si="8"/>
        <v>18058</v>
      </c>
      <c r="Y32" s="86">
        <f t="shared" si="8"/>
        <v>17584</v>
      </c>
      <c r="Z32" s="86">
        <f t="shared" si="8"/>
        <v>17035</v>
      </c>
      <c r="AA32" s="86">
        <f t="shared" si="8"/>
        <v>16522</v>
      </c>
      <c r="AB32" s="86">
        <f t="shared" si="8"/>
        <v>15961</v>
      </c>
      <c r="AC32" s="86">
        <f t="shared" si="8"/>
        <v>15363</v>
      </c>
      <c r="AD32" s="86">
        <f t="shared" si="8"/>
        <v>14735</v>
      </c>
      <c r="AE32" s="86">
        <f t="shared" si="8"/>
        <v>14056</v>
      </c>
      <c r="AF32" s="86">
        <f t="shared" si="8"/>
        <v>13419</v>
      </c>
      <c r="AG32" s="86">
        <f t="shared" si="8"/>
        <v>12734</v>
      </c>
      <c r="AH32" s="86">
        <f t="shared" si="8"/>
        <v>12023</v>
      </c>
      <c r="AI32" s="86">
        <f t="shared" si="8"/>
        <v>11254</v>
      </c>
      <c r="AJ32" s="86">
        <f t="shared" si="8"/>
        <v>10524</v>
      </c>
      <c r="AK32" s="86">
        <f t="shared" ref="AK32:BP32" si="9">SUM(AK26:AK31)</f>
        <v>9747</v>
      </c>
      <c r="AL32" s="86">
        <f t="shared" si="9"/>
        <v>8861</v>
      </c>
      <c r="AM32" s="86">
        <f t="shared" si="9"/>
        <v>8058</v>
      </c>
      <c r="AN32" s="86">
        <f t="shared" si="9"/>
        <v>7334</v>
      </c>
      <c r="AO32" s="86">
        <f t="shared" si="9"/>
        <v>6599</v>
      </c>
      <c r="AP32" s="86">
        <f t="shared" si="9"/>
        <v>5830</v>
      </c>
      <c r="AQ32" s="86">
        <f t="shared" si="9"/>
        <v>5167</v>
      </c>
      <c r="AR32" s="86">
        <f t="shared" si="9"/>
        <v>4541</v>
      </c>
      <c r="AS32" s="86">
        <f t="shared" si="9"/>
        <v>3929</v>
      </c>
      <c r="AT32" s="86">
        <f t="shared" si="9"/>
        <v>3558</v>
      </c>
      <c r="AU32" s="86">
        <f t="shared" si="9"/>
        <v>2951</v>
      </c>
      <c r="AV32" s="86">
        <f t="shared" si="9"/>
        <v>2339</v>
      </c>
      <c r="AW32" s="86">
        <f t="shared" si="9"/>
        <v>1982</v>
      </c>
      <c r="AX32" s="86">
        <f t="shared" si="9"/>
        <v>1624</v>
      </c>
      <c r="AY32" s="86">
        <f t="shared" si="9"/>
        <v>1300</v>
      </c>
      <c r="AZ32" s="86">
        <f t="shared" si="9"/>
        <v>1051</v>
      </c>
      <c r="BA32" s="86">
        <f t="shared" si="9"/>
        <v>850</v>
      </c>
      <c r="BB32" s="86">
        <f t="shared" si="9"/>
        <v>691</v>
      </c>
      <c r="BC32" s="86">
        <f t="shared" si="9"/>
        <v>541</v>
      </c>
      <c r="BD32" s="86">
        <f t="shared" si="9"/>
        <v>438</v>
      </c>
      <c r="BE32" s="86">
        <f t="shared" si="9"/>
        <v>332</v>
      </c>
      <c r="BF32" s="86">
        <f t="shared" si="9"/>
        <v>270</v>
      </c>
      <c r="BG32" s="86">
        <f t="shared" si="9"/>
        <v>202</v>
      </c>
      <c r="BH32" s="86">
        <f t="shared" si="9"/>
        <v>155</v>
      </c>
      <c r="BI32" s="86">
        <f t="shared" si="9"/>
        <v>113</v>
      </c>
      <c r="BJ32" s="86">
        <f t="shared" si="9"/>
        <v>85</v>
      </c>
      <c r="BK32" s="86">
        <f t="shared" si="9"/>
        <v>62</v>
      </c>
      <c r="BL32" s="86">
        <f t="shared" si="9"/>
        <v>43</v>
      </c>
      <c r="BM32" s="86">
        <f t="shared" si="9"/>
        <v>29</v>
      </c>
      <c r="BN32" s="86">
        <f t="shared" si="9"/>
        <v>18</v>
      </c>
      <c r="BO32" s="86">
        <f t="shared" si="9"/>
        <v>17</v>
      </c>
      <c r="BP32" s="86">
        <f t="shared" si="9"/>
        <v>13</v>
      </c>
      <c r="BQ32" s="86">
        <f t="shared" ref="BQ32:BW32" si="10">SUM(BQ26:BQ31)</f>
        <v>8</v>
      </c>
      <c r="BR32" s="86">
        <f t="shared" si="10"/>
        <v>7</v>
      </c>
      <c r="BS32" s="86">
        <f t="shared" si="10"/>
        <v>5</v>
      </c>
      <c r="BT32" s="86">
        <f t="shared" si="10"/>
        <v>3</v>
      </c>
      <c r="BU32" s="86">
        <f t="shared" si="10"/>
        <v>3</v>
      </c>
      <c r="BV32" s="86">
        <f t="shared" si="10"/>
        <v>1</v>
      </c>
      <c r="BW32" s="86">
        <f t="shared" si="10"/>
        <v>0</v>
      </c>
    </row>
    <row r="33" spans="1:76" x14ac:dyDescent="0.3">
      <c r="A33" s="85"/>
      <c r="B33" s="85"/>
      <c r="C33" s="86"/>
      <c r="D33" s="87"/>
      <c r="E33" s="87"/>
      <c r="F33" s="87"/>
      <c r="G33" s="87"/>
      <c r="H33" s="87"/>
      <c r="I33" s="87"/>
      <c r="J33" s="193"/>
      <c r="K33" s="193"/>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row>
    <row r="34" spans="1:76" x14ac:dyDescent="0.3">
      <c r="A34" s="57" t="s">
        <v>36</v>
      </c>
      <c r="B34" s="90">
        <v>0</v>
      </c>
      <c r="C34" s="91">
        <f>D34+L34</f>
        <v>0</v>
      </c>
      <c r="D34" s="92">
        <v>0</v>
      </c>
      <c r="E34" s="92">
        <v>0</v>
      </c>
      <c r="F34" s="92">
        <v>0</v>
      </c>
      <c r="G34" s="92">
        <v>0</v>
      </c>
      <c r="H34" s="92">
        <v>0</v>
      </c>
      <c r="I34" s="92">
        <v>0</v>
      </c>
      <c r="J34" s="194">
        <v>0</v>
      </c>
      <c r="K34" s="194">
        <v>0</v>
      </c>
      <c r="L34" s="93">
        <v>0</v>
      </c>
      <c r="M34" s="93">
        <v>0</v>
      </c>
      <c r="N34" s="93">
        <v>0</v>
      </c>
      <c r="O34" s="93">
        <v>0</v>
      </c>
      <c r="P34" s="93">
        <v>0</v>
      </c>
      <c r="Q34" s="93">
        <v>0</v>
      </c>
      <c r="R34" s="93">
        <v>0</v>
      </c>
      <c r="S34" s="93">
        <v>0</v>
      </c>
      <c r="T34" s="93">
        <v>0</v>
      </c>
      <c r="U34" s="93">
        <v>0</v>
      </c>
      <c r="V34" s="93">
        <v>0</v>
      </c>
      <c r="W34" s="93">
        <v>0</v>
      </c>
      <c r="X34" s="93">
        <v>0</v>
      </c>
      <c r="Y34" s="93">
        <v>0</v>
      </c>
      <c r="Z34" s="93">
        <v>0</v>
      </c>
      <c r="AA34" s="93">
        <v>0</v>
      </c>
      <c r="AB34" s="93">
        <v>0</v>
      </c>
      <c r="AC34" s="93">
        <v>0</v>
      </c>
      <c r="AD34" s="93">
        <v>0</v>
      </c>
      <c r="AE34" s="93">
        <v>0</v>
      </c>
      <c r="AF34" s="93">
        <v>0</v>
      </c>
      <c r="AG34" s="93">
        <v>0</v>
      </c>
      <c r="AH34" s="93">
        <v>0</v>
      </c>
      <c r="AI34" s="93">
        <v>0</v>
      </c>
      <c r="AJ34" s="93">
        <v>0</v>
      </c>
      <c r="AK34" s="93">
        <v>0</v>
      </c>
      <c r="AL34" s="93">
        <v>0</v>
      </c>
      <c r="AM34" s="93">
        <v>0</v>
      </c>
      <c r="AN34" s="93">
        <v>0</v>
      </c>
      <c r="AO34" s="93">
        <v>0</v>
      </c>
      <c r="AP34" s="93">
        <v>0</v>
      </c>
      <c r="AQ34" s="93">
        <v>0</v>
      </c>
      <c r="AR34" s="93">
        <v>0</v>
      </c>
      <c r="AS34" s="93">
        <v>0</v>
      </c>
      <c r="AT34" s="93">
        <v>0</v>
      </c>
      <c r="AU34" s="93">
        <v>0</v>
      </c>
      <c r="AV34" s="93">
        <v>0</v>
      </c>
      <c r="AW34" s="93">
        <v>0</v>
      </c>
      <c r="AX34" s="93">
        <v>0</v>
      </c>
      <c r="AY34" s="93">
        <v>0</v>
      </c>
      <c r="AZ34" s="93">
        <v>0</v>
      </c>
      <c r="BA34" s="93">
        <v>0</v>
      </c>
      <c r="BB34" s="93">
        <v>0</v>
      </c>
      <c r="BC34" s="93">
        <v>0</v>
      </c>
      <c r="BD34" s="93">
        <v>0</v>
      </c>
      <c r="BE34" s="93">
        <v>0</v>
      </c>
      <c r="BF34" s="93">
        <v>0</v>
      </c>
      <c r="BG34" s="93">
        <v>0</v>
      </c>
      <c r="BH34" s="93">
        <v>0</v>
      </c>
      <c r="BI34" s="93">
        <v>0</v>
      </c>
      <c r="BJ34" s="93">
        <v>0</v>
      </c>
      <c r="BK34" s="93">
        <v>0</v>
      </c>
      <c r="BL34" s="93">
        <v>0</v>
      </c>
      <c r="BM34" s="93">
        <v>0</v>
      </c>
      <c r="BN34" s="93">
        <v>0</v>
      </c>
      <c r="BO34" s="93">
        <v>0</v>
      </c>
      <c r="BP34" s="93">
        <v>0</v>
      </c>
      <c r="BQ34" s="93">
        <v>0</v>
      </c>
      <c r="BR34" s="93">
        <v>0</v>
      </c>
      <c r="BS34" s="93">
        <v>0</v>
      </c>
      <c r="BT34" s="93">
        <v>0</v>
      </c>
      <c r="BU34" s="93">
        <v>0</v>
      </c>
      <c r="BV34" s="93">
        <v>0</v>
      </c>
      <c r="BW34" s="93">
        <v>0</v>
      </c>
    </row>
    <row r="35" spans="1:76" x14ac:dyDescent="0.3">
      <c r="A35" s="105" t="s">
        <v>71</v>
      </c>
      <c r="B35" s="95">
        <f>B32+B34</f>
        <v>55977178</v>
      </c>
      <c r="C35" s="106">
        <f>D35+E35</f>
        <v>23359</v>
      </c>
      <c r="D35" s="97">
        <f>SUM(D26:D30)</f>
        <v>0</v>
      </c>
      <c r="E35" s="97">
        <f t="shared" ref="E35:AJ35" si="11">E32+E34</f>
        <v>23359</v>
      </c>
      <c r="F35" s="97">
        <f t="shared" si="11"/>
        <v>23314</v>
      </c>
      <c r="G35" s="97">
        <f t="shared" si="11"/>
        <v>23205</v>
      </c>
      <c r="H35" s="97">
        <f t="shared" si="11"/>
        <v>23052</v>
      </c>
      <c r="I35" s="97">
        <f t="shared" si="11"/>
        <v>22862</v>
      </c>
      <c r="J35" s="195">
        <f t="shared" si="11"/>
        <v>22642</v>
      </c>
      <c r="K35" s="195">
        <f t="shared" si="11"/>
        <v>22408</v>
      </c>
      <c r="L35" s="98">
        <f t="shared" si="11"/>
        <v>22169</v>
      </c>
      <c r="M35" s="98">
        <f t="shared" si="11"/>
        <v>21934</v>
      </c>
      <c r="N35" s="98">
        <f t="shared" si="11"/>
        <v>21681</v>
      </c>
      <c r="O35" s="98">
        <f t="shared" si="11"/>
        <v>21397</v>
      </c>
      <c r="P35" s="98">
        <f t="shared" si="11"/>
        <v>21104</v>
      </c>
      <c r="Q35" s="98">
        <f t="shared" si="11"/>
        <v>20795</v>
      </c>
      <c r="R35" s="98">
        <f t="shared" si="11"/>
        <v>20466</v>
      </c>
      <c r="S35" s="98">
        <f t="shared" si="11"/>
        <v>20133</v>
      </c>
      <c r="T35" s="98">
        <f t="shared" si="11"/>
        <v>19769</v>
      </c>
      <c r="U35" s="98">
        <f t="shared" si="11"/>
        <v>19395</v>
      </c>
      <c r="V35" s="98">
        <f t="shared" si="11"/>
        <v>18974</v>
      </c>
      <c r="W35" s="98">
        <f t="shared" si="11"/>
        <v>18533</v>
      </c>
      <c r="X35" s="98">
        <f t="shared" si="11"/>
        <v>18058</v>
      </c>
      <c r="Y35" s="98">
        <f t="shared" si="11"/>
        <v>17584</v>
      </c>
      <c r="Z35" s="98">
        <f t="shared" si="11"/>
        <v>17035</v>
      </c>
      <c r="AA35" s="98">
        <f t="shared" si="11"/>
        <v>16522</v>
      </c>
      <c r="AB35" s="98">
        <f t="shared" si="11"/>
        <v>15961</v>
      </c>
      <c r="AC35" s="98">
        <f t="shared" si="11"/>
        <v>15363</v>
      </c>
      <c r="AD35" s="98">
        <f t="shared" si="11"/>
        <v>14735</v>
      </c>
      <c r="AE35" s="98">
        <f t="shared" si="11"/>
        <v>14056</v>
      </c>
      <c r="AF35" s="98">
        <f t="shared" si="11"/>
        <v>13419</v>
      </c>
      <c r="AG35" s="98">
        <f t="shared" si="11"/>
        <v>12734</v>
      </c>
      <c r="AH35" s="98">
        <f t="shared" si="11"/>
        <v>12023</v>
      </c>
      <c r="AI35" s="98">
        <f t="shared" si="11"/>
        <v>11254</v>
      </c>
      <c r="AJ35" s="98">
        <f t="shared" si="11"/>
        <v>10524</v>
      </c>
      <c r="AK35" s="98">
        <f t="shared" ref="AK35:BP35" si="12">AK32+AK34</f>
        <v>9747</v>
      </c>
      <c r="AL35" s="98">
        <f t="shared" si="12"/>
        <v>8861</v>
      </c>
      <c r="AM35" s="98">
        <f t="shared" si="12"/>
        <v>8058</v>
      </c>
      <c r="AN35" s="98">
        <f t="shared" si="12"/>
        <v>7334</v>
      </c>
      <c r="AO35" s="98">
        <f t="shared" si="12"/>
        <v>6599</v>
      </c>
      <c r="AP35" s="98">
        <f t="shared" si="12"/>
        <v>5830</v>
      </c>
      <c r="AQ35" s="98">
        <f t="shared" si="12"/>
        <v>5167</v>
      </c>
      <c r="AR35" s="98">
        <f t="shared" si="12"/>
        <v>4541</v>
      </c>
      <c r="AS35" s="98">
        <f t="shared" si="12"/>
        <v>3929</v>
      </c>
      <c r="AT35" s="98">
        <f t="shared" si="12"/>
        <v>3558</v>
      </c>
      <c r="AU35" s="98">
        <f t="shared" si="12"/>
        <v>2951</v>
      </c>
      <c r="AV35" s="98">
        <f t="shared" si="12"/>
        <v>2339</v>
      </c>
      <c r="AW35" s="98">
        <f t="shared" si="12"/>
        <v>1982</v>
      </c>
      <c r="AX35" s="98">
        <f t="shared" si="12"/>
        <v>1624</v>
      </c>
      <c r="AY35" s="98">
        <f t="shared" si="12"/>
        <v>1300</v>
      </c>
      <c r="AZ35" s="98">
        <f t="shared" si="12"/>
        <v>1051</v>
      </c>
      <c r="BA35" s="98">
        <f t="shared" si="12"/>
        <v>850</v>
      </c>
      <c r="BB35" s="98">
        <f t="shared" si="12"/>
        <v>691</v>
      </c>
      <c r="BC35" s="98">
        <f t="shared" si="12"/>
        <v>541</v>
      </c>
      <c r="BD35" s="98">
        <f t="shared" si="12"/>
        <v>438</v>
      </c>
      <c r="BE35" s="98">
        <f t="shared" si="12"/>
        <v>332</v>
      </c>
      <c r="BF35" s="98">
        <f t="shared" si="12"/>
        <v>270</v>
      </c>
      <c r="BG35" s="98">
        <f t="shared" si="12"/>
        <v>202</v>
      </c>
      <c r="BH35" s="98">
        <f t="shared" si="12"/>
        <v>155</v>
      </c>
      <c r="BI35" s="98">
        <f t="shared" si="12"/>
        <v>113</v>
      </c>
      <c r="BJ35" s="98">
        <f t="shared" si="12"/>
        <v>85</v>
      </c>
      <c r="BK35" s="98">
        <f t="shared" si="12"/>
        <v>62</v>
      </c>
      <c r="BL35" s="98">
        <f t="shared" si="12"/>
        <v>43</v>
      </c>
      <c r="BM35" s="98">
        <f t="shared" si="12"/>
        <v>29</v>
      </c>
      <c r="BN35" s="98">
        <f t="shared" si="12"/>
        <v>18</v>
      </c>
      <c r="BO35" s="98">
        <f t="shared" si="12"/>
        <v>17</v>
      </c>
      <c r="BP35" s="98">
        <f t="shared" si="12"/>
        <v>13</v>
      </c>
      <c r="BQ35" s="98">
        <f t="shared" ref="BQ35:BW35" si="13">BQ32+BQ34</f>
        <v>8</v>
      </c>
      <c r="BR35" s="98">
        <f t="shared" si="13"/>
        <v>7</v>
      </c>
      <c r="BS35" s="98">
        <f t="shared" si="13"/>
        <v>5</v>
      </c>
      <c r="BT35" s="98">
        <f t="shared" si="13"/>
        <v>3</v>
      </c>
      <c r="BU35" s="98">
        <f t="shared" si="13"/>
        <v>3</v>
      </c>
      <c r="BV35" s="98">
        <f t="shared" si="13"/>
        <v>1</v>
      </c>
      <c r="BW35" s="98">
        <f t="shared" si="13"/>
        <v>0</v>
      </c>
    </row>
    <row r="37" spans="1:76" s="7" customFormat="1" x14ac:dyDescent="0.3">
      <c r="A37" s="107"/>
      <c r="B37" s="107"/>
      <c r="C37" s="9"/>
      <c r="D37" s="9"/>
      <c r="E37" s="9"/>
      <c r="F37" s="9"/>
      <c r="G37" s="9"/>
      <c r="H37" s="9"/>
      <c r="I37" s="9"/>
      <c r="J37" s="187"/>
      <c r="K37" s="187"/>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row>
    <row r="38" spans="1:76" s="13" customFormat="1" ht="15.5" x14ac:dyDescent="0.35">
      <c r="A38" s="14" t="s">
        <v>3</v>
      </c>
      <c r="B38" s="14"/>
      <c r="C38" s="1"/>
      <c r="D38" s="1"/>
      <c r="E38" s="1"/>
      <c r="F38" s="1"/>
      <c r="G38" s="1"/>
      <c r="H38" s="1"/>
      <c r="I38" s="1"/>
      <c r="J38" s="189"/>
      <c r="K38" s="189"/>
      <c r="L38" s="1"/>
      <c r="M38" s="1"/>
      <c r="N38" s="1"/>
      <c r="O38" s="1"/>
      <c r="P38" s="1"/>
      <c r="Q38" s="4"/>
      <c r="R38" s="4"/>
      <c r="S38" s="4"/>
      <c r="T38" s="4"/>
      <c r="U38" s="4"/>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row>
    <row r="39" spans="1:76" s="13" customFormat="1" ht="15.5" x14ac:dyDescent="0.35">
      <c r="A39" s="108" t="s">
        <v>79</v>
      </c>
      <c r="B39" s="108"/>
      <c r="C39" s="1"/>
      <c r="D39" s="1"/>
      <c r="E39" s="1"/>
      <c r="F39" s="1"/>
      <c r="G39" s="1"/>
      <c r="H39" s="1"/>
      <c r="I39" s="1"/>
      <c r="J39" s="189"/>
      <c r="K39" s="189"/>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row>
    <row r="40" spans="1:76" s="1" customFormat="1" ht="15.5" x14ac:dyDescent="0.35">
      <c r="A40" s="1" t="s">
        <v>61</v>
      </c>
      <c r="C40" s="109" t="s">
        <v>11</v>
      </c>
      <c r="D40" s="109"/>
      <c r="E40" s="109"/>
      <c r="F40" s="109"/>
      <c r="G40" s="109"/>
      <c r="H40" s="109"/>
      <c r="I40" s="109"/>
      <c r="J40" s="200"/>
      <c r="K40" s="200"/>
      <c r="L40" s="109"/>
      <c r="M40" s="109"/>
      <c r="N40" s="109"/>
      <c r="O40" s="109"/>
      <c r="P40" s="109"/>
    </row>
    <row r="41" spans="1:76" s="13" customFormat="1" ht="15.5" x14ac:dyDescent="0.35">
      <c r="A41" s="1" t="s">
        <v>62</v>
      </c>
      <c r="B41" s="1"/>
      <c r="C41" s="13" t="s">
        <v>80</v>
      </c>
      <c r="J41" s="201"/>
      <c r="K41" s="20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row>
    <row r="42" spans="1:76" x14ac:dyDescent="0.3">
      <c r="A42" s="70" t="s">
        <v>58</v>
      </c>
      <c r="B42" s="7" t="s">
        <v>81</v>
      </c>
      <c r="C42" s="7"/>
      <c r="D42" s="7"/>
      <c r="E42" s="7"/>
      <c r="F42" s="7"/>
      <c r="G42" s="7"/>
      <c r="H42" s="7"/>
      <c r="I42" s="7"/>
      <c r="J42" s="202"/>
      <c r="K42" s="202"/>
      <c r="L42" s="71"/>
      <c r="M42" s="71"/>
    </row>
    <row r="43" spans="1:76" x14ac:dyDescent="0.3">
      <c r="A43" s="70"/>
      <c r="B43" s="7"/>
      <c r="C43" s="7"/>
      <c r="D43" s="7"/>
      <c r="E43" s="7"/>
      <c r="F43" s="7"/>
      <c r="G43" s="7"/>
      <c r="H43" s="7"/>
      <c r="I43" s="7"/>
      <c r="J43" s="202"/>
      <c r="K43" s="202"/>
      <c r="L43" s="71"/>
      <c r="M43" s="71"/>
    </row>
    <row r="44" spans="1:76" s="7" customFormat="1" ht="13.5" customHeight="1" x14ac:dyDescent="0.35">
      <c r="A44" s="110" t="s">
        <v>82</v>
      </c>
      <c r="B44" s="110"/>
      <c r="C44" s="9"/>
      <c r="D44" s="9"/>
      <c r="E44" s="9"/>
      <c r="F44" s="9"/>
      <c r="G44" s="9"/>
      <c r="H44" s="9"/>
      <c r="I44" s="9"/>
      <c r="J44" s="187"/>
      <c r="K44" s="187"/>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row>
    <row r="45" spans="1:76" s="7" customFormat="1" ht="34.5" customHeight="1" x14ac:dyDescent="0.35">
      <c r="A45" s="236" t="s">
        <v>83</v>
      </c>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row>
  </sheetData>
  <mergeCells count="4">
    <mergeCell ref="B7:B9"/>
    <mergeCell ref="C7:BW7"/>
    <mergeCell ref="B23:B25"/>
    <mergeCell ref="A45:AF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J94"/>
  <sheetViews>
    <sheetView topLeftCell="A46" zoomScale="70" zoomScaleNormal="70" workbookViewId="0">
      <pane xSplit="2" topLeftCell="C1" activePane="topRight" state="frozen"/>
      <selection pane="topRight" activeCell="A67" sqref="A67:XFD67"/>
    </sheetView>
  </sheetViews>
  <sheetFormatPr baseColWidth="10" defaultColWidth="8.7265625" defaultRowHeight="13" x14ac:dyDescent="0.3"/>
  <cols>
    <col min="1" max="1" width="9.453125" style="9" customWidth="1"/>
    <col min="2" max="2" width="9" style="9" customWidth="1"/>
    <col min="3" max="7" width="8.54296875" style="9" customWidth="1"/>
    <col min="8" max="12" width="10.54296875" style="9" customWidth="1"/>
    <col min="13" max="17" width="8.54296875" style="9" customWidth="1"/>
    <col min="18" max="21" width="10.54296875" style="9" customWidth="1"/>
    <col min="22" max="475" width="11.54296875" style="9"/>
    <col min="476" max="552" width="11.54296875" style="7"/>
    <col min="553" max="686" width="8.7265625" style="7" customWidth="1"/>
    <col min="687" max="761" width="8.7265625" customWidth="1"/>
  </cols>
  <sheetData>
    <row r="1" spans="1:551" s="1" customFormat="1" ht="15.5" x14ac:dyDescent="0.35">
      <c r="A1" s="4" t="s">
        <v>84</v>
      </c>
      <c r="RH1" s="13"/>
      <c r="RI1" s="13"/>
      <c r="RJ1" s="13"/>
      <c r="RK1" s="13"/>
      <c r="RL1" s="13"/>
      <c r="RM1" s="13"/>
      <c r="RN1" s="13"/>
      <c r="RO1" s="13"/>
      <c r="RP1" s="13"/>
      <c r="RQ1" s="13"/>
      <c r="RR1" s="13"/>
      <c r="RS1" s="13"/>
      <c r="RT1" s="13"/>
      <c r="RU1" s="13"/>
      <c r="RV1" s="13"/>
      <c r="RW1" s="13"/>
      <c r="RX1" s="13"/>
      <c r="RY1" s="13"/>
      <c r="RZ1" s="13"/>
      <c r="SA1" s="13"/>
      <c r="SB1" s="13"/>
      <c r="SC1" s="13"/>
      <c r="SD1" s="13"/>
      <c r="SE1" s="13"/>
      <c r="SF1" s="13"/>
      <c r="SG1" s="13"/>
      <c r="SH1" s="13"/>
      <c r="SI1" s="13"/>
      <c r="SJ1" s="13"/>
      <c r="SK1" s="13"/>
      <c r="SL1" s="13"/>
      <c r="SM1" s="13"/>
      <c r="SN1" s="13"/>
      <c r="SO1" s="13"/>
      <c r="SP1" s="13"/>
      <c r="SQ1" s="13"/>
      <c r="SR1" s="13"/>
      <c r="SS1" s="13"/>
      <c r="ST1" s="13"/>
      <c r="SU1" s="13"/>
      <c r="SV1" s="13"/>
      <c r="SW1" s="13"/>
      <c r="SX1" s="13"/>
      <c r="SY1" s="13"/>
      <c r="SZ1" s="13"/>
      <c r="TA1" s="13"/>
      <c r="TB1" s="13"/>
      <c r="TC1" s="13"/>
      <c r="TD1" s="13"/>
      <c r="TE1" s="13"/>
      <c r="TF1" s="13"/>
      <c r="TG1" s="13"/>
      <c r="TH1" s="13"/>
      <c r="TI1" s="13"/>
      <c r="TJ1" s="13"/>
      <c r="TK1" s="13"/>
      <c r="TL1" s="13"/>
      <c r="TM1" s="13"/>
      <c r="TN1" s="13"/>
      <c r="TO1" s="13"/>
      <c r="TP1" s="13"/>
      <c r="TQ1" s="13"/>
      <c r="TR1" s="13"/>
      <c r="TS1" s="13"/>
      <c r="TT1" s="13"/>
      <c r="TU1" s="13"/>
      <c r="TV1" s="13"/>
      <c r="TW1" s="13"/>
      <c r="TX1" s="13"/>
      <c r="TY1" s="13"/>
      <c r="TZ1" s="13"/>
      <c r="UA1" s="13"/>
      <c r="UB1" s="13"/>
      <c r="UC1" s="13"/>
      <c r="UD1" s="13"/>
      <c r="UE1" s="13"/>
    </row>
    <row r="2" spans="1:551" s="11" customFormat="1" ht="99.65" customHeight="1" x14ac:dyDescent="0.45">
      <c r="A2" s="111" t="s">
        <v>85</v>
      </c>
      <c r="B2" s="245" t="s">
        <v>86</v>
      </c>
      <c r="C2" s="245"/>
      <c r="D2" s="245"/>
      <c r="E2" s="245"/>
      <c r="F2" s="245"/>
      <c r="G2" s="245"/>
      <c r="H2" s="245"/>
      <c r="I2" s="245"/>
      <c r="J2" s="245"/>
      <c r="K2" s="245"/>
      <c r="L2" s="245"/>
      <c r="M2" s="245"/>
      <c r="N2" s="245"/>
      <c r="O2" s="245"/>
      <c r="P2" s="245"/>
      <c r="Q2" s="245"/>
      <c r="R2" s="245"/>
      <c r="S2" s="245"/>
      <c r="T2" s="245"/>
      <c r="U2" s="245"/>
      <c r="RO2" s="7"/>
      <c r="RP2" s="7"/>
      <c r="RQ2" s="7"/>
      <c r="RR2" s="7"/>
      <c r="RS2" s="7"/>
      <c r="RT2" s="7"/>
      <c r="RU2" s="7"/>
      <c r="RV2" s="7"/>
      <c r="RW2" s="7"/>
      <c r="RX2" s="7"/>
      <c r="RY2" s="7"/>
      <c r="RZ2" s="7"/>
      <c r="SA2" s="7"/>
      <c r="SB2" s="7"/>
      <c r="SC2" s="7"/>
      <c r="SD2" s="7"/>
      <c r="SE2" s="7"/>
      <c r="SF2" s="7"/>
      <c r="SG2" s="7"/>
      <c r="SH2" s="7"/>
      <c r="SI2" s="7"/>
      <c r="SJ2" s="7"/>
      <c r="SK2" s="7"/>
      <c r="SL2" s="7"/>
      <c r="SM2" s="7"/>
      <c r="SN2" s="7"/>
      <c r="SO2" s="7"/>
      <c r="SP2" s="7"/>
      <c r="SQ2" s="7"/>
      <c r="SR2" s="7"/>
      <c r="SS2" s="7"/>
      <c r="ST2" s="7"/>
      <c r="SU2" s="7"/>
      <c r="SV2" s="7"/>
      <c r="SW2" s="7"/>
      <c r="SX2" s="7"/>
      <c r="SY2" s="7"/>
      <c r="SZ2" s="7"/>
      <c r="TA2" s="7"/>
      <c r="TB2" s="7"/>
      <c r="TC2" s="7"/>
      <c r="TD2" s="7"/>
      <c r="TE2" s="7"/>
      <c r="TF2" s="7"/>
      <c r="TG2" s="7"/>
      <c r="TH2" s="7"/>
      <c r="TI2" s="7"/>
      <c r="TJ2" s="7"/>
      <c r="TK2" s="7"/>
      <c r="TL2" s="7"/>
      <c r="TM2" s="7"/>
      <c r="TN2" s="7"/>
      <c r="TO2" s="7"/>
      <c r="TP2" s="7"/>
      <c r="TQ2" s="7"/>
      <c r="TR2" s="7"/>
      <c r="TS2" s="7"/>
      <c r="TT2" s="7"/>
      <c r="TU2" s="7"/>
      <c r="TV2" s="7"/>
      <c r="TW2" s="7"/>
      <c r="TX2" s="7"/>
      <c r="TY2" s="7"/>
      <c r="TZ2" s="7"/>
      <c r="UA2" s="7"/>
      <c r="UB2" s="7"/>
      <c r="UC2" s="7"/>
      <c r="UD2" s="7"/>
      <c r="UE2" s="7"/>
    </row>
    <row r="3" spans="1:551" s="1" customFormat="1" ht="15.5" x14ac:dyDescent="0.35">
      <c r="A3" s="4" t="s">
        <v>22</v>
      </c>
      <c r="RH3" s="13"/>
      <c r="RI3" s="13"/>
      <c r="RJ3" s="13"/>
      <c r="RK3" s="13"/>
      <c r="RL3" s="13"/>
      <c r="RM3" s="13"/>
      <c r="RN3" s="13"/>
      <c r="RO3" s="13"/>
      <c r="RP3" s="13"/>
      <c r="RQ3" s="13"/>
      <c r="RR3" s="13"/>
      <c r="RS3" s="13"/>
      <c r="RT3" s="13"/>
      <c r="RU3" s="13"/>
      <c r="RV3" s="13"/>
      <c r="RW3" s="13"/>
      <c r="RX3" s="13"/>
      <c r="RY3" s="13"/>
      <c r="RZ3" s="13"/>
      <c r="SA3" s="13"/>
      <c r="SB3" s="13"/>
      <c r="SC3" s="13"/>
      <c r="SD3" s="13"/>
      <c r="SE3" s="13"/>
      <c r="SF3" s="13"/>
      <c r="SG3" s="13"/>
      <c r="SH3" s="13"/>
      <c r="SI3" s="13"/>
      <c r="SJ3" s="13"/>
      <c r="SK3" s="13"/>
      <c r="SL3" s="13"/>
      <c r="SM3" s="13"/>
      <c r="SN3" s="13"/>
      <c r="SO3" s="13"/>
      <c r="SP3" s="13"/>
      <c r="SQ3" s="13"/>
      <c r="SR3" s="13"/>
      <c r="SS3" s="13"/>
      <c r="ST3" s="13"/>
      <c r="SU3" s="13"/>
      <c r="SV3" s="13"/>
      <c r="SW3" s="13"/>
      <c r="SX3" s="13"/>
      <c r="SY3" s="13"/>
      <c r="SZ3" s="13"/>
      <c r="TA3" s="13"/>
      <c r="TB3" s="13"/>
      <c r="TC3" s="13"/>
      <c r="TD3" s="13"/>
      <c r="TE3" s="13"/>
      <c r="TF3" s="13"/>
      <c r="TG3" s="13"/>
      <c r="TH3" s="13"/>
      <c r="TI3" s="13"/>
      <c r="TJ3" s="13"/>
      <c r="TK3" s="13"/>
      <c r="TL3" s="13"/>
      <c r="TM3" s="13"/>
      <c r="TN3" s="13"/>
      <c r="TO3" s="13"/>
      <c r="TP3" s="13"/>
      <c r="TQ3" s="13"/>
      <c r="TR3" s="13"/>
      <c r="TS3" s="13"/>
      <c r="TT3" s="13"/>
      <c r="TU3" s="13"/>
      <c r="TV3" s="13"/>
      <c r="TW3" s="13"/>
      <c r="TX3" s="13"/>
      <c r="TY3" s="13"/>
      <c r="TZ3" s="13"/>
      <c r="UA3" s="13"/>
      <c r="UB3" s="13"/>
      <c r="UC3" s="13"/>
      <c r="UD3" s="13"/>
      <c r="UE3" s="13"/>
    </row>
    <row r="4" spans="1:551" s="1" customFormat="1" ht="15.5" x14ac:dyDescent="0.35">
      <c r="A4" s="14" t="s">
        <v>87</v>
      </c>
      <c r="RH4" s="13"/>
      <c r="RI4" s="13"/>
      <c r="RJ4" s="13"/>
      <c r="RK4" s="13"/>
      <c r="RL4" s="13"/>
      <c r="RM4" s="13"/>
      <c r="RN4" s="13"/>
      <c r="RO4" s="13"/>
      <c r="RP4" s="13"/>
      <c r="RQ4" s="13"/>
      <c r="RR4" s="13"/>
      <c r="RS4" s="13"/>
      <c r="RT4" s="13"/>
      <c r="RU4" s="13"/>
      <c r="RV4" s="13"/>
      <c r="RW4" s="13"/>
      <c r="RX4" s="13"/>
      <c r="RY4" s="13"/>
      <c r="RZ4" s="13"/>
      <c r="SA4" s="13"/>
      <c r="SB4" s="13"/>
      <c r="SC4" s="13"/>
      <c r="SD4" s="13"/>
      <c r="SE4" s="13"/>
      <c r="SF4" s="13"/>
      <c r="SG4" s="13"/>
      <c r="SH4" s="13"/>
      <c r="SI4" s="13"/>
      <c r="SJ4" s="13"/>
      <c r="SK4" s="13"/>
      <c r="SL4" s="13"/>
      <c r="SM4" s="13"/>
      <c r="SN4" s="13"/>
      <c r="SO4" s="13"/>
      <c r="SP4" s="13"/>
      <c r="SQ4" s="13"/>
      <c r="SR4" s="13"/>
      <c r="SS4" s="13"/>
      <c r="ST4" s="13"/>
      <c r="SU4" s="13"/>
      <c r="SV4" s="13"/>
      <c r="SW4" s="13"/>
      <c r="SX4" s="13"/>
      <c r="SY4" s="13"/>
      <c r="SZ4" s="13"/>
      <c r="TA4" s="13"/>
      <c r="TB4" s="13"/>
      <c r="TC4" s="13"/>
      <c r="TD4" s="13"/>
      <c r="TE4" s="13"/>
      <c r="TF4" s="13"/>
      <c r="TG4" s="13"/>
      <c r="TH4" s="13"/>
      <c r="TI4" s="13"/>
      <c r="TJ4" s="13"/>
      <c r="TK4" s="13"/>
      <c r="TL4" s="13"/>
      <c r="TM4" s="13"/>
      <c r="TN4" s="13"/>
      <c r="TO4" s="13"/>
      <c r="TP4" s="13"/>
      <c r="TQ4" s="13"/>
      <c r="TR4" s="13"/>
      <c r="TS4" s="13"/>
      <c r="TT4" s="13"/>
      <c r="TU4" s="13"/>
      <c r="TV4" s="13"/>
      <c r="TW4" s="13"/>
      <c r="TX4" s="13"/>
      <c r="TY4" s="13"/>
      <c r="TZ4" s="13"/>
      <c r="UA4" s="13"/>
      <c r="UB4" s="13"/>
      <c r="UC4" s="13"/>
      <c r="UD4" s="13"/>
      <c r="UE4" s="13"/>
    </row>
    <row r="5" spans="1:551" x14ac:dyDescent="0.3">
      <c r="A5" s="112"/>
    </row>
    <row r="6" spans="1:551" x14ac:dyDescent="0.3">
      <c r="A6" s="113"/>
      <c r="B6" s="101"/>
      <c r="C6" s="246" t="s">
        <v>88</v>
      </c>
      <c r="D6" s="246"/>
      <c r="E6" s="246"/>
      <c r="F6" s="246"/>
      <c r="G6" s="246"/>
      <c r="H6" s="246"/>
      <c r="I6" s="246"/>
      <c r="J6" s="246"/>
      <c r="K6" s="246"/>
      <c r="L6" s="246"/>
      <c r="M6" s="247" t="s">
        <v>89</v>
      </c>
      <c r="N6" s="247"/>
      <c r="O6" s="247"/>
      <c r="P6" s="247"/>
      <c r="Q6" s="247"/>
      <c r="R6" s="247"/>
      <c r="S6" s="247"/>
      <c r="T6" s="247"/>
      <c r="U6" s="247"/>
    </row>
    <row r="7" spans="1:551" x14ac:dyDescent="0.3">
      <c r="A7" s="114"/>
      <c r="B7" s="29"/>
      <c r="C7" s="248" t="s">
        <v>90</v>
      </c>
      <c r="D7" s="248"/>
      <c r="E7" s="248"/>
      <c r="F7" s="248"/>
      <c r="G7" s="248"/>
      <c r="H7" s="248"/>
      <c r="I7" s="249"/>
      <c r="J7" s="249"/>
      <c r="K7" s="249"/>
      <c r="L7" s="115"/>
      <c r="M7" s="248" t="s">
        <v>90</v>
      </c>
      <c r="N7" s="248"/>
      <c r="O7" s="248"/>
      <c r="P7" s="248"/>
      <c r="Q7" s="248"/>
      <c r="R7" s="248"/>
      <c r="S7" s="250"/>
      <c r="T7" s="250"/>
      <c r="U7" s="250"/>
    </row>
    <row r="8" spans="1:551" s="116" customFormat="1" ht="40" customHeight="1" x14ac:dyDescent="0.25">
      <c r="A8" s="242" t="s">
        <v>91</v>
      </c>
      <c r="B8" s="243" t="s">
        <v>92</v>
      </c>
      <c r="C8" s="244" t="s">
        <v>93</v>
      </c>
      <c r="D8" s="244"/>
      <c r="E8" s="244"/>
      <c r="F8" s="244"/>
      <c r="G8" s="244"/>
      <c r="H8" s="238" t="s">
        <v>94</v>
      </c>
      <c r="I8" s="237" t="s">
        <v>95</v>
      </c>
      <c r="J8" s="237" t="s">
        <v>96</v>
      </c>
      <c r="K8" s="240" t="s">
        <v>97</v>
      </c>
      <c r="L8" s="239" t="s">
        <v>98</v>
      </c>
      <c r="M8" s="241" t="s">
        <v>93</v>
      </c>
      <c r="N8" s="241"/>
      <c r="O8" s="241"/>
      <c r="P8" s="241"/>
      <c r="Q8" s="241"/>
      <c r="R8" s="238" t="s">
        <v>94</v>
      </c>
      <c r="S8" s="237" t="s">
        <v>95</v>
      </c>
      <c r="T8" s="237" t="s">
        <v>96</v>
      </c>
      <c r="U8" s="239" t="s">
        <v>97</v>
      </c>
      <c r="RO8" s="7"/>
      <c r="RP8" s="7"/>
      <c r="RQ8" s="7"/>
      <c r="RR8" s="7"/>
      <c r="RS8" s="7"/>
      <c r="RT8" s="7"/>
      <c r="RU8" s="7"/>
      <c r="RV8" s="7"/>
      <c r="RW8" s="7"/>
      <c r="RX8" s="7"/>
      <c r="RY8" s="7"/>
      <c r="RZ8" s="7"/>
      <c r="SA8" s="7"/>
      <c r="SB8" s="7"/>
      <c r="SC8" s="7"/>
      <c r="SD8" s="7"/>
      <c r="SE8" s="7"/>
      <c r="SF8" s="7"/>
      <c r="SG8" s="7"/>
      <c r="SH8" s="7"/>
      <c r="SI8" s="7"/>
      <c r="SJ8" s="7"/>
      <c r="SK8" s="7"/>
      <c r="SL8" s="7"/>
      <c r="SM8" s="7"/>
      <c r="SN8" s="7"/>
      <c r="SO8" s="7"/>
      <c r="SP8" s="7"/>
      <c r="SQ8" s="7"/>
      <c r="SR8" s="7"/>
      <c r="SS8" s="7"/>
      <c r="ST8" s="7"/>
      <c r="SU8" s="7"/>
      <c r="SV8" s="7"/>
      <c r="SW8" s="7"/>
      <c r="SX8" s="7"/>
      <c r="SY8" s="7"/>
      <c r="SZ8" s="7"/>
      <c r="TA8" s="7"/>
      <c r="TB8" s="7"/>
      <c r="TC8" s="7"/>
      <c r="TD8" s="7"/>
      <c r="TE8" s="7"/>
      <c r="TF8" s="7"/>
      <c r="TG8" s="7"/>
      <c r="TH8" s="7"/>
      <c r="TI8" s="7"/>
      <c r="TJ8" s="7"/>
      <c r="TK8" s="7"/>
      <c r="TL8" s="7"/>
      <c r="TM8" s="7"/>
      <c r="TN8" s="7"/>
      <c r="TO8" s="7"/>
      <c r="TP8" s="7"/>
      <c r="TQ8" s="7"/>
      <c r="TR8" s="7"/>
      <c r="TS8" s="7"/>
      <c r="TT8" s="7"/>
      <c r="TU8" s="7"/>
      <c r="TV8" s="7"/>
      <c r="TW8" s="7"/>
      <c r="TX8" s="7"/>
      <c r="TY8" s="7"/>
      <c r="TZ8" s="7"/>
      <c r="UA8" s="7"/>
      <c r="UB8" s="7"/>
      <c r="UC8" s="7"/>
      <c r="UD8" s="7"/>
      <c r="UE8" s="7"/>
    </row>
    <row r="9" spans="1:551" s="116" customFormat="1" ht="13.15" customHeight="1" x14ac:dyDescent="0.3">
      <c r="A9" s="242"/>
      <c r="B9" s="243"/>
      <c r="C9" s="117" t="s">
        <v>99</v>
      </c>
      <c r="D9" s="118" t="s">
        <v>100</v>
      </c>
      <c r="E9" s="118" t="s">
        <v>101</v>
      </c>
      <c r="F9" s="118" t="s">
        <v>102</v>
      </c>
      <c r="G9" s="119" t="s">
        <v>71</v>
      </c>
      <c r="H9" s="238"/>
      <c r="I9" s="238"/>
      <c r="J9" s="238"/>
      <c r="K9" s="240"/>
      <c r="L9" s="239"/>
      <c r="M9" s="120" t="s">
        <v>99</v>
      </c>
      <c r="N9" s="118" t="s">
        <v>100</v>
      </c>
      <c r="O9" s="118" t="s">
        <v>101</v>
      </c>
      <c r="P9" s="118" t="s">
        <v>102</v>
      </c>
      <c r="Q9" s="119" t="s">
        <v>71</v>
      </c>
      <c r="R9" s="238"/>
      <c r="S9" s="238"/>
      <c r="T9" s="238"/>
      <c r="U9" s="239"/>
      <c r="RO9" s="7"/>
      <c r="RP9" s="7"/>
      <c r="RQ9" s="7"/>
      <c r="RR9" s="7"/>
      <c r="RS9" s="7"/>
      <c r="RT9" s="7"/>
      <c r="RU9" s="7"/>
      <c r="RV9" s="7"/>
      <c r="RW9" s="7"/>
      <c r="RX9" s="7"/>
      <c r="RY9" s="7"/>
      <c r="RZ9" s="7"/>
      <c r="SA9" s="7"/>
      <c r="SB9" s="7"/>
      <c r="SC9" s="7"/>
      <c r="SD9" s="7"/>
      <c r="SE9" s="7"/>
      <c r="SF9" s="7"/>
      <c r="SG9" s="7"/>
      <c r="SH9" s="7"/>
      <c r="SI9" s="7"/>
      <c r="SJ9" s="7"/>
      <c r="SK9" s="7"/>
      <c r="SL9" s="7"/>
      <c r="SM9" s="7"/>
      <c r="SN9" s="7"/>
      <c r="SO9" s="7"/>
      <c r="SP9" s="7"/>
      <c r="SQ9" s="7"/>
      <c r="SR9" s="7"/>
      <c r="SS9" s="7"/>
      <c r="ST9" s="7"/>
      <c r="SU9" s="7"/>
      <c r="SV9" s="7"/>
      <c r="SW9" s="7"/>
      <c r="SX9" s="7"/>
      <c r="SY9" s="7"/>
      <c r="SZ9" s="7"/>
      <c r="TA9" s="7"/>
      <c r="TB9" s="7"/>
      <c r="TC9" s="7"/>
      <c r="TD9" s="7"/>
      <c r="TE9" s="7"/>
      <c r="TF9" s="7"/>
      <c r="TG9" s="7"/>
      <c r="TH9" s="7"/>
      <c r="TI9" s="7"/>
      <c r="TJ9" s="7"/>
      <c r="TK9" s="7"/>
      <c r="TL9" s="7"/>
      <c r="TM9" s="7"/>
      <c r="TN9" s="7"/>
      <c r="TO9" s="7"/>
      <c r="TP9" s="7"/>
      <c r="TQ9" s="7"/>
      <c r="TR9" s="7"/>
      <c r="TS9" s="7"/>
      <c r="TT9" s="7"/>
      <c r="TU9" s="7"/>
      <c r="TV9" s="7"/>
      <c r="TW9" s="7"/>
      <c r="TX9" s="7"/>
      <c r="TY9" s="7"/>
      <c r="TZ9" s="7"/>
      <c r="UA9" s="7"/>
      <c r="UB9" s="7"/>
      <c r="UC9" s="7"/>
      <c r="UD9" s="7"/>
      <c r="UE9" s="7"/>
    </row>
    <row r="10" spans="1:551" s="213" customFormat="1" ht="13.15" customHeight="1" x14ac:dyDescent="0.3">
      <c r="A10" s="203" t="s">
        <v>103</v>
      </c>
      <c r="B10" s="204"/>
      <c r="C10" s="205"/>
      <c r="D10" s="206"/>
      <c r="E10" s="206"/>
      <c r="F10" s="206"/>
      <c r="G10" s="207"/>
      <c r="H10" s="208"/>
      <c r="I10" s="209">
        <v>0</v>
      </c>
      <c r="J10" s="209"/>
      <c r="K10" s="210">
        <f t="shared" ref="K10:K41" si="0">I10+J10</f>
        <v>0</v>
      </c>
      <c r="L10" s="211"/>
      <c r="M10" s="205"/>
      <c r="N10" s="206"/>
      <c r="O10" s="206"/>
      <c r="P10" s="206"/>
      <c r="Q10" s="207"/>
      <c r="R10" s="208"/>
      <c r="S10" s="209">
        <f>I10</f>
        <v>0</v>
      </c>
      <c r="T10" s="209"/>
      <c r="U10" s="212">
        <f>S10+T10</f>
        <v>0</v>
      </c>
      <c r="RO10" s="202"/>
      <c r="RP10" s="202"/>
      <c r="RQ10" s="202"/>
      <c r="RR10" s="202"/>
      <c r="RS10" s="202"/>
      <c r="RT10" s="202"/>
      <c r="RU10" s="202"/>
      <c r="RV10" s="202"/>
      <c r="RW10" s="202"/>
      <c r="RX10" s="202"/>
      <c r="RY10" s="202"/>
      <c r="RZ10" s="202"/>
      <c r="SA10" s="202"/>
      <c r="SB10" s="202"/>
      <c r="SC10" s="202"/>
      <c r="SD10" s="202"/>
      <c r="SE10" s="202"/>
      <c r="SF10" s="202"/>
      <c r="SG10" s="202"/>
      <c r="SH10" s="202"/>
      <c r="SI10" s="202"/>
      <c r="SJ10" s="202"/>
      <c r="SK10" s="202"/>
      <c r="SL10" s="202"/>
      <c r="SM10" s="202"/>
      <c r="SN10" s="202"/>
      <c r="SO10" s="202"/>
      <c r="SP10" s="202"/>
      <c r="SQ10" s="202"/>
      <c r="SR10" s="202"/>
      <c r="SS10" s="202"/>
      <c r="ST10" s="202"/>
      <c r="SU10" s="202"/>
      <c r="SV10" s="202"/>
      <c r="SW10" s="202"/>
      <c r="SX10" s="202"/>
      <c r="SY10" s="202"/>
      <c r="SZ10" s="202"/>
      <c r="TA10" s="202"/>
      <c r="TB10" s="202"/>
      <c r="TC10" s="202"/>
      <c r="TD10" s="202"/>
      <c r="TE10" s="202"/>
      <c r="TF10" s="202"/>
      <c r="TG10" s="202"/>
      <c r="TH10" s="202"/>
      <c r="TI10" s="202"/>
      <c r="TJ10" s="202"/>
      <c r="TK10" s="202"/>
      <c r="TL10" s="202"/>
      <c r="TM10" s="202"/>
      <c r="TN10" s="202"/>
      <c r="TO10" s="202"/>
      <c r="TP10" s="202"/>
      <c r="TQ10" s="202"/>
      <c r="TR10" s="202"/>
      <c r="TS10" s="202"/>
      <c r="TT10" s="202"/>
      <c r="TU10" s="202"/>
      <c r="TV10" s="202"/>
      <c r="TW10" s="202"/>
      <c r="TX10" s="202"/>
      <c r="TY10" s="202"/>
      <c r="TZ10" s="202"/>
      <c r="UA10" s="202"/>
      <c r="UB10" s="202"/>
      <c r="UC10" s="202"/>
      <c r="UD10" s="202"/>
      <c r="UE10" s="202"/>
    </row>
    <row r="11" spans="1:551" s="213" customFormat="1" ht="13.15" customHeight="1" x14ac:dyDescent="0.3">
      <c r="A11" s="214">
        <v>43961</v>
      </c>
      <c r="B11" s="215" t="s">
        <v>104</v>
      </c>
      <c r="C11" s="222"/>
      <c r="D11" s="216"/>
      <c r="E11" s="216"/>
      <c r="F11" s="216"/>
      <c r="G11" s="217"/>
      <c r="H11" s="218"/>
      <c r="I11" s="219">
        <v>45</v>
      </c>
      <c r="J11" s="219"/>
      <c r="K11" s="220">
        <f t="shared" si="0"/>
        <v>45</v>
      </c>
      <c r="L11" s="221"/>
      <c r="M11" s="222"/>
      <c r="N11" s="216"/>
      <c r="O11" s="216"/>
      <c r="P11" s="216"/>
      <c r="Q11" s="217"/>
      <c r="R11" s="218"/>
      <c r="S11" s="223">
        <f t="shared" ref="S11:S42" si="1">S12+I11</f>
        <v>23359</v>
      </c>
      <c r="T11" s="224"/>
      <c r="U11" s="225">
        <f t="shared" ref="U11:U42" si="2">U12+K11</f>
        <v>24475</v>
      </c>
      <c r="BE11" s="213">
        <v>0</v>
      </c>
      <c r="RO11" s="202"/>
      <c r="RP11" s="202"/>
      <c r="RQ11" s="202"/>
      <c r="RR11" s="202"/>
      <c r="RS11" s="202"/>
      <c r="RT11" s="202"/>
      <c r="RU11" s="202"/>
      <c r="RV11" s="202"/>
      <c r="RW11" s="202"/>
      <c r="RX11" s="202"/>
      <c r="RY11" s="202"/>
      <c r="RZ11" s="202"/>
      <c r="SA11" s="202"/>
      <c r="SB11" s="202"/>
      <c r="SC11" s="202"/>
      <c r="SD11" s="202"/>
      <c r="SE11" s="202"/>
      <c r="SF11" s="202"/>
      <c r="SG11" s="202"/>
      <c r="SH11" s="202"/>
      <c r="SI11" s="202"/>
      <c r="SJ11" s="202"/>
      <c r="SK11" s="202"/>
      <c r="SL11" s="202"/>
      <c r="SM11" s="202"/>
      <c r="SN11" s="202"/>
      <c r="SO11" s="202"/>
      <c r="SP11" s="202"/>
      <c r="SQ11" s="202"/>
      <c r="SR11" s="202"/>
      <c r="SS11" s="202"/>
      <c r="ST11" s="202"/>
      <c r="SU11" s="202"/>
      <c r="SV11" s="202"/>
      <c r="SW11" s="202"/>
      <c r="SX11" s="202"/>
      <c r="SY11" s="202"/>
      <c r="SZ11" s="202"/>
      <c r="TA11" s="202"/>
      <c r="TB11" s="202"/>
      <c r="TC11" s="202"/>
      <c r="TD11" s="202"/>
      <c r="TE11" s="202"/>
      <c r="TF11" s="202"/>
      <c r="TG11" s="202"/>
      <c r="TH11" s="202"/>
      <c r="TI11" s="202"/>
      <c r="TJ11" s="202"/>
      <c r="TK11" s="202"/>
      <c r="TL11" s="202"/>
      <c r="TM11" s="202"/>
      <c r="TN11" s="202"/>
      <c r="TO11" s="202"/>
      <c r="TP11" s="202"/>
      <c r="TQ11" s="202"/>
      <c r="TR11" s="202"/>
      <c r="TS11" s="202"/>
      <c r="TT11" s="202"/>
      <c r="TU11" s="202"/>
      <c r="TV11" s="202"/>
      <c r="TW11" s="202"/>
      <c r="TX11" s="202"/>
      <c r="TY11" s="202"/>
      <c r="TZ11" s="202"/>
      <c r="UA11" s="202"/>
      <c r="UB11" s="202"/>
      <c r="UC11" s="202"/>
      <c r="UD11" s="202"/>
      <c r="UE11" s="202"/>
    </row>
    <row r="12" spans="1:551" s="213" customFormat="1" ht="13.15" customHeight="1" x14ac:dyDescent="0.3">
      <c r="A12" s="214">
        <v>43960</v>
      </c>
      <c r="B12" s="215" t="s">
        <v>104</v>
      </c>
      <c r="C12" s="222"/>
      <c r="D12" s="216"/>
      <c r="E12" s="216"/>
      <c r="F12" s="216"/>
      <c r="G12" s="217"/>
      <c r="H12" s="218"/>
      <c r="I12" s="219">
        <v>109</v>
      </c>
      <c r="J12" s="219">
        <v>2</v>
      </c>
      <c r="K12" s="220">
        <f t="shared" si="0"/>
        <v>111</v>
      </c>
      <c r="L12" s="221"/>
      <c r="M12" s="222"/>
      <c r="N12" s="216"/>
      <c r="O12" s="216"/>
      <c r="P12" s="216"/>
      <c r="Q12" s="217"/>
      <c r="R12" s="218"/>
      <c r="S12" s="223">
        <f t="shared" si="1"/>
        <v>23314</v>
      </c>
      <c r="T12" s="224">
        <f t="shared" ref="T12:T42" si="3">T13+J12</f>
        <v>1116</v>
      </c>
      <c r="U12" s="225">
        <f t="shared" si="2"/>
        <v>24430</v>
      </c>
      <c r="RO12" s="202"/>
      <c r="RP12" s="202"/>
      <c r="RQ12" s="202"/>
      <c r="RR12" s="202"/>
      <c r="RS12" s="202"/>
      <c r="RT12" s="202"/>
      <c r="RU12" s="202"/>
      <c r="RV12" s="202"/>
      <c r="RW12" s="202"/>
      <c r="RX12" s="202"/>
      <c r="RY12" s="202"/>
      <c r="RZ12" s="202"/>
      <c r="SA12" s="202"/>
      <c r="SB12" s="202"/>
      <c r="SC12" s="202"/>
      <c r="SD12" s="202"/>
      <c r="SE12" s="202"/>
      <c r="SF12" s="202"/>
      <c r="SG12" s="202"/>
      <c r="SH12" s="202"/>
      <c r="SI12" s="202"/>
      <c r="SJ12" s="202"/>
      <c r="SK12" s="202"/>
      <c r="SL12" s="202"/>
      <c r="SM12" s="202"/>
      <c r="SN12" s="202"/>
      <c r="SO12" s="202"/>
      <c r="SP12" s="202"/>
      <c r="SQ12" s="202"/>
      <c r="SR12" s="202"/>
      <c r="SS12" s="202"/>
      <c r="ST12" s="202"/>
      <c r="SU12" s="202"/>
      <c r="SV12" s="202"/>
      <c r="SW12" s="202"/>
      <c r="SX12" s="202"/>
      <c r="SY12" s="202"/>
      <c r="SZ12" s="202"/>
      <c r="TA12" s="202"/>
      <c r="TB12" s="202"/>
      <c r="TC12" s="202"/>
      <c r="TD12" s="202"/>
      <c r="TE12" s="202"/>
      <c r="TF12" s="202"/>
      <c r="TG12" s="202"/>
      <c r="TH12" s="202"/>
      <c r="TI12" s="202"/>
      <c r="TJ12" s="202"/>
      <c r="TK12" s="202"/>
      <c r="TL12" s="202"/>
      <c r="TM12" s="202"/>
      <c r="TN12" s="202"/>
      <c r="TO12" s="202"/>
      <c r="TP12" s="202"/>
      <c r="TQ12" s="202"/>
      <c r="TR12" s="202"/>
      <c r="TS12" s="202"/>
      <c r="TT12" s="202"/>
      <c r="TU12" s="202"/>
      <c r="TV12" s="202"/>
      <c r="TW12" s="202"/>
      <c r="TX12" s="202"/>
      <c r="TY12" s="202"/>
      <c r="TZ12" s="202"/>
      <c r="UA12" s="202"/>
      <c r="UB12" s="202"/>
      <c r="UC12" s="202"/>
      <c r="UD12" s="202"/>
      <c r="UE12" s="202"/>
    </row>
    <row r="13" spans="1:551" s="213" customFormat="1" ht="13.15" customHeight="1" x14ac:dyDescent="0.3">
      <c r="A13" s="214">
        <v>43959</v>
      </c>
      <c r="B13" s="215" t="s">
        <v>104</v>
      </c>
      <c r="C13" s="222"/>
      <c r="D13" s="216"/>
      <c r="E13" s="216"/>
      <c r="F13" s="216"/>
      <c r="G13" s="217"/>
      <c r="H13" s="218"/>
      <c r="I13" s="219">
        <v>153</v>
      </c>
      <c r="J13" s="219">
        <v>9</v>
      </c>
      <c r="K13" s="220">
        <f t="shared" si="0"/>
        <v>162</v>
      </c>
      <c r="L13" s="221"/>
      <c r="M13" s="222"/>
      <c r="N13" s="216"/>
      <c r="O13" s="216"/>
      <c r="P13" s="216"/>
      <c r="Q13" s="217"/>
      <c r="R13" s="218"/>
      <c r="S13" s="223">
        <f t="shared" si="1"/>
        <v>23205</v>
      </c>
      <c r="T13" s="224">
        <f t="shared" si="3"/>
        <v>1114</v>
      </c>
      <c r="U13" s="225">
        <f t="shared" si="2"/>
        <v>24319</v>
      </c>
      <c r="RO13" s="202"/>
      <c r="RP13" s="202"/>
      <c r="RQ13" s="202"/>
      <c r="RR13" s="202"/>
      <c r="RS13" s="202"/>
      <c r="RT13" s="202"/>
      <c r="RU13" s="202"/>
      <c r="RV13" s="202"/>
      <c r="RW13" s="202"/>
      <c r="RX13" s="202"/>
      <c r="RY13" s="202"/>
      <c r="RZ13" s="202"/>
      <c r="SA13" s="202"/>
      <c r="SB13" s="202"/>
      <c r="SC13" s="202"/>
      <c r="SD13" s="202"/>
      <c r="SE13" s="202"/>
      <c r="SF13" s="202"/>
      <c r="SG13" s="202"/>
      <c r="SH13" s="202"/>
      <c r="SI13" s="202"/>
      <c r="SJ13" s="202"/>
      <c r="SK13" s="202"/>
      <c r="SL13" s="202"/>
      <c r="SM13" s="202"/>
      <c r="SN13" s="202"/>
      <c r="SO13" s="202"/>
      <c r="SP13" s="202"/>
      <c r="SQ13" s="202"/>
      <c r="SR13" s="202"/>
      <c r="SS13" s="202"/>
      <c r="ST13" s="202"/>
      <c r="SU13" s="202"/>
      <c r="SV13" s="202"/>
      <c r="SW13" s="202"/>
      <c r="SX13" s="202"/>
      <c r="SY13" s="202"/>
      <c r="SZ13" s="202"/>
      <c r="TA13" s="202"/>
      <c r="TB13" s="202"/>
      <c r="TC13" s="202"/>
      <c r="TD13" s="202"/>
      <c r="TE13" s="202"/>
      <c r="TF13" s="202"/>
      <c r="TG13" s="202"/>
      <c r="TH13" s="202"/>
      <c r="TI13" s="202"/>
      <c r="TJ13" s="202"/>
      <c r="TK13" s="202"/>
      <c r="TL13" s="202"/>
      <c r="TM13" s="202"/>
      <c r="TN13" s="202"/>
      <c r="TO13" s="202"/>
      <c r="TP13" s="202"/>
      <c r="TQ13" s="202"/>
      <c r="TR13" s="202"/>
      <c r="TS13" s="202"/>
      <c r="TT13" s="202"/>
      <c r="TU13" s="202"/>
      <c r="TV13" s="202"/>
      <c r="TW13" s="202"/>
      <c r="TX13" s="202"/>
      <c r="TY13" s="202"/>
      <c r="TZ13" s="202"/>
      <c r="UA13" s="202"/>
      <c r="UB13" s="202"/>
      <c r="UC13" s="202"/>
      <c r="UD13" s="202"/>
      <c r="UE13" s="202"/>
    </row>
    <row r="14" spans="1:551" s="116" customFormat="1" ht="13.15" customHeight="1" x14ac:dyDescent="0.3">
      <c r="A14" s="121">
        <v>43958</v>
      </c>
      <c r="B14" s="122" t="s">
        <v>104</v>
      </c>
      <c r="C14" s="126"/>
      <c r="D14" s="127"/>
      <c r="E14" s="127"/>
      <c r="F14" s="127"/>
      <c r="G14" s="128"/>
      <c r="H14" s="129"/>
      <c r="I14" s="130">
        <v>190</v>
      </c>
      <c r="J14" s="130">
        <v>17</v>
      </c>
      <c r="K14" s="41">
        <f t="shared" si="0"/>
        <v>207</v>
      </c>
      <c r="L14" s="131"/>
      <c r="M14" s="126"/>
      <c r="N14" s="127"/>
      <c r="O14" s="127"/>
      <c r="P14" s="127"/>
      <c r="Q14" s="128"/>
      <c r="R14" s="129"/>
      <c r="S14" s="123">
        <f t="shared" si="1"/>
        <v>23052</v>
      </c>
      <c r="T14" s="124">
        <f t="shared" si="3"/>
        <v>1105</v>
      </c>
      <c r="U14" s="125">
        <f t="shared" si="2"/>
        <v>24157</v>
      </c>
      <c r="RO14" s="7"/>
      <c r="RP14" s="7"/>
      <c r="RQ14" s="7"/>
      <c r="RR14" s="7"/>
      <c r="RS14" s="7"/>
      <c r="RT14" s="7"/>
      <c r="RU14" s="7"/>
      <c r="RV14" s="7"/>
      <c r="RW14" s="7"/>
      <c r="RX14" s="7"/>
      <c r="RY14" s="7"/>
      <c r="RZ14" s="7"/>
      <c r="SA14" s="7"/>
      <c r="SB14" s="7"/>
      <c r="SC14" s="7"/>
      <c r="SD14" s="7"/>
      <c r="SE14" s="7"/>
      <c r="SF14" s="7"/>
      <c r="SG14" s="7"/>
      <c r="SH14" s="7"/>
      <c r="SI14" s="7"/>
      <c r="SJ14" s="7"/>
      <c r="SK14" s="7"/>
      <c r="SL14" s="7"/>
      <c r="SM14" s="7"/>
      <c r="SN14" s="7"/>
      <c r="SO14" s="7"/>
      <c r="SP14" s="7"/>
      <c r="SQ14" s="7"/>
      <c r="SR14" s="7"/>
      <c r="SS14" s="7"/>
      <c r="ST14" s="7"/>
      <c r="SU14" s="7"/>
      <c r="SV14" s="7"/>
      <c r="SW14" s="7"/>
      <c r="SX14" s="7"/>
      <c r="SY14" s="7"/>
      <c r="SZ14" s="7"/>
      <c r="TA14" s="7"/>
      <c r="TB14" s="7"/>
      <c r="TC14" s="7"/>
      <c r="TD14" s="7"/>
      <c r="TE14" s="7"/>
      <c r="TF14" s="7"/>
      <c r="TG14" s="7"/>
      <c r="TH14" s="7"/>
      <c r="TI14" s="7"/>
      <c r="TJ14" s="7"/>
      <c r="TK14" s="7"/>
      <c r="TL14" s="7"/>
      <c r="TM14" s="7"/>
      <c r="TN14" s="7"/>
      <c r="TO14" s="7"/>
      <c r="TP14" s="7"/>
      <c r="TQ14" s="7"/>
      <c r="TR14" s="7"/>
      <c r="TS14" s="7"/>
      <c r="TT14" s="7"/>
      <c r="TU14" s="7"/>
      <c r="TV14" s="7"/>
      <c r="TW14" s="7"/>
      <c r="TX14" s="7"/>
      <c r="TY14" s="7"/>
      <c r="TZ14" s="7"/>
      <c r="UA14" s="7"/>
      <c r="UB14" s="7"/>
      <c r="UC14" s="7"/>
      <c r="UD14" s="7"/>
      <c r="UE14" s="7"/>
    </row>
    <row r="15" spans="1:551" s="116" customFormat="1" ht="13.15" customHeight="1" x14ac:dyDescent="0.3">
      <c r="A15" s="121">
        <v>43957</v>
      </c>
      <c r="B15" s="122" t="s">
        <v>104</v>
      </c>
      <c r="C15" s="126"/>
      <c r="D15" s="127"/>
      <c r="E15" s="127"/>
      <c r="F15" s="127"/>
      <c r="G15" s="128"/>
      <c r="H15" s="129"/>
      <c r="I15" s="130">
        <v>220</v>
      </c>
      <c r="J15" s="130">
        <v>23</v>
      </c>
      <c r="K15" s="41">
        <f t="shared" si="0"/>
        <v>243</v>
      </c>
      <c r="L15" s="131"/>
      <c r="M15" s="126"/>
      <c r="N15" s="127"/>
      <c r="O15" s="127"/>
      <c r="P15" s="127"/>
      <c r="Q15" s="128"/>
      <c r="R15" s="129"/>
      <c r="S15" s="123">
        <f t="shared" si="1"/>
        <v>22862</v>
      </c>
      <c r="T15" s="124">
        <f t="shared" si="3"/>
        <v>1088</v>
      </c>
      <c r="U15" s="125">
        <f t="shared" si="2"/>
        <v>23950</v>
      </c>
      <c r="RO15" s="7"/>
      <c r="RP15" s="7"/>
      <c r="RQ15" s="7"/>
      <c r="RR15" s="7"/>
      <c r="RS15" s="7"/>
      <c r="RT15" s="7"/>
      <c r="RU15" s="7"/>
      <c r="RV15" s="7"/>
      <c r="RW15" s="7"/>
      <c r="RX15" s="7"/>
      <c r="RY15" s="7"/>
      <c r="RZ15" s="7"/>
      <c r="SA15" s="7"/>
      <c r="SB15" s="7"/>
      <c r="SC15" s="7"/>
      <c r="SD15" s="7"/>
      <c r="SE15" s="7"/>
      <c r="SF15" s="7"/>
      <c r="SG15" s="7"/>
      <c r="SH15" s="7"/>
      <c r="SI15" s="7"/>
      <c r="SJ15" s="7"/>
      <c r="SK15" s="7"/>
      <c r="SL15" s="7"/>
      <c r="SM15" s="7"/>
      <c r="SN15" s="7"/>
      <c r="SO15" s="7"/>
      <c r="SP15" s="7"/>
      <c r="SQ15" s="7"/>
      <c r="SR15" s="7"/>
      <c r="SS15" s="7"/>
      <c r="ST15" s="7"/>
      <c r="SU15" s="7"/>
      <c r="SV15" s="7"/>
      <c r="SW15" s="7"/>
      <c r="SX15" s="7"/>
      <c r="SY15" s="7"/>
      <c r="SZ15" s="7"/>
      <c r="TA15" s="7"/>
      <c r="TB15" s="7"/>
      <c r="TC15" s="7"/>
      <c r="TD15" s="7"/>
      <c r="TE15" s="7"/>
      <c r="TF15" s="7"/>
      <c r="TG15" s="7"/>
      <c r="TH15" s="7"/>
      <c r="TI15" s="7"/>
      <c r="TJ15" s="7"/>
      <c r="TK15" s="7"/>
      <c r="TL15" s="7"/>
      <c r="TM15" s="7"/>
      <c r="TN15" s="7"/>
      <c r="TO15" s="7"/>
      <c r="TP15" s="7"/>
      <c r="TQ15" s="7"/>
      <c r="TR15" s="7"/>
      <c r="TS15" s="7"/>
      <c r="TT15" s="7"/>
      <c r="TU15" s="7"/>
      <c r="TV15" s="7"/>
      <c r="TW15" s="7"/>
      <c r="TX15" s="7"/>
      <c r="TY15" s="7"/>
      <c r="TZ15" s="7"/>
      <c r="UA15" s="7"/>
      <c r="UB15" s="7"/>
      <c r="UC15" s="7"/>
      <c r="UD15" s="7"/>
      <c r="UE15" s="7"/>
    </row>
    <row r="16" spans="1:551" s="116" customFormat="1" ht="13.15" customHeight="1" x14ac:dyDescent="0.3">
      <c r="A16" s="121">
        <v>43956</v>
      </c>
      <c r="B16" s="122" t="s">
        <v>104</v>
      </c>
      <c r="C16" s="126"/>
      <c r="D16" s="127"/>
      <c r="E16" s="127"/>
      <c r="F16" s="127"/>
      <c r="G16" s="128"/>
      <c r="H16" s="129"/>
      <c r="I16" s="130">
        <v>234</v>
      </c>
      <c r="J16" s="130">
        <v>16</v>
      </c>
      <c r="K16" s="41">
        <f t="shared" si="0"/>
        <v>250</v>
      </c>
      <c r="L16" s="131"/>
      <c r="M16" s="126"/>
      <c r="N16" s="127"/>
      <c r="O16" s="127"/>
      <c r="P16" s="127"/>
      <c r="Q16" s="128"/>
      <c r="R16" s="129"/>
      <c r="S16" s="123">
        <f t="shared" si="1"/>
        <v>22642</v>
      </c>
      <c r="T16" s="124">
        <f t="shared" si="3"/>
        <v>1065</v>
      </c>
      <c r="U16" s="125">
        <f t="shared" si="2"/>
        <v>23707</v>
      </c>
      <c r="RO16" s="7"/>
      <c r="RP16" s="7"/>
      <c r="RQ16" s="7"/>
      <c r="RR16" s="7"/>
      <c r="RS16" s="7"/>
      <c r="RT16" s="7"/>
      <c r="RU16" s="7"/>
      <c r="RV16" s="7"/>
      <c r="RW16" s="7"/>
      <c r="RX16" s="7"/>
      <c r="RY16" s="7"/>
      <c r="RZ16" s="7"/>
      <c r="SA16" s="7"/>
      <c r="SB16" s="7"/>
      <c r="SC16" s="7"/>
      <c r="SD16" s="7"/>
      <c r="SE16" s="7"/>
      <c r="SF16" s="7"/>
      <c r="SG16" s="7"/>
      <c r="SH16" s="7"/>
      <c r="SI16" s="7"/>
      <c r="SJ16" s="7"/>
      <c r="SK16" s="7"/>
      <c r="SL16" s="7"/>
      <c r="SM16" s="7"/>
      <c r="SN16" s="7"/>
      <c r="SO16" s="7"/>
      <c r="SP16" s="7"/>
      <c r="SQ16" s="7"/>
      <c r="SR16" s="7"/>
      <c r="SS16" s="7"/>
      <c r="ST16" s="7"/>
      <c r="SU16" s="7"/>
      <c r="SV16" s="7"/>
      <c r="SW16" s="7"/>
      <c r="SX16" s="7"/>
      <c r="SY16" s="7"/>
      <c r="SZ16" s="7"/>
      <c r="TA16" s="7"/>
      <c r="TB16" s="7"/>
      <c r="TC16" s="7"/>
      <c r="TD16" s="7"/>
      <c r="TE16" s="7"/>
      <c r="TF16" s="7"/>
      <c r="TG16" s="7"/>
      <c r="TH16" s="7"/>
      <c r="TI16" s="7"/>
      <c r="TJ16" s="7"/>
      <c r="TK16" s="7"/>
      <c r="TL16" s="7"/>
      <c r="TM16" s="7"/>
      <c r="TN16" s="7"/>
      <c r="TO16" s="7"/>
      <c r="TP16" s="7"/>
      <c r="TQ16" s="7"/>
      <c r="TR16" s="7"/>
      <c r="TS16" s="7"/>
      <c r="TT16" s="7"/>
      <c r="TU16" s="7"/>
      <c r="TV16" s="7"/>
      <c r="TW16" s="7"/>
      <c r="TX16" s="7"/>
      <c r="TY16" s="7"/>
      <c r="TZ16" s="7"/>
      <c r="UA16" s="7"/>
      <c r="UB16" s="7"/>
      <c r="UC16" s="7"/>
      <c r="UD16" s="7"/>
      <c r="UE16" s="7"/>
    </row>
    <row r="17" spans="1:551" s="116" customFormat="1" ht="13.15" customHeight="1" x14ac:dyDescent="0.3">
      <c r="A17" s="121">
        <v>43955</v>
      </c>
      <c r="B17" s="122" t="s">
        <v>104</v>
      </c>
      <c r="C17" s="126"/>
      <c r="D17" s="132"/>
      <c r="E17" s="127"/>
      <c r="F17" s="127"/>
      <c r="G17" s="128"/>
      <c r="H17" s="129"/>
      <c r="I17" s="130">
        <v>239</v>
      </c>
      <c r="J17" s="130">
        <v>23</v>
      </c>
      <c r="K17" s="41">
        <f t="shared" si="0"/>
        <v>262</v>
      </c>
      <c r="L17" s="131"/>
      <c r="M17" s="126"/>
      <c r="N17" s="127"/>
      <c r="O17" s="127"/>
      <c r="P17" s="127"/>
      <c r="Q17" s="128"/>
      <c r="R17" s="129"/>
      <c r="S17" s="123">
        <f t="shared" si="1"/>
        <v>22408</v>
      </c>
      <c r="T17" s="124">
        <f t="shared" si="3"/>
        <v>1049</v>
      </c>
      <c r="U17" s="125">
        <f t="shared" si="2"/>
        <v>23457</v>
      </c>
      <c r="RO17" s="7"/>
      <c r="RP17" s="7"/>
      <c r="RQ17" s="7"/>
      <c r="RR17" s="7"/>
      <c r="RS17" s="7"/>
      <c r="RT17" s="7"/>
      <c r="RU17" s="7"/>
      <c r="RV17" s="7"/>
      <c r="RW17" s="7"/>
      <c r="RX17" s="7"/>
      <c r="RY17" s="7"/>
      <c r="RZ17" s="7"/>
      <c r="SA17" s="7"/>
      <c r="SB17" s="7"/>
      <c r="SC17" s="7"/>
      <c r="SD17" s="7"/>
      <c r="SE17" s="7"/>
      <c r="SF17" s="7"/>
      <c r="SG17" s="7"/>
      <c r="SH17" s="7"/>
      <c r="SI17" s="7"/>
      <c r="SJ17" s="7"/>
      <c r="SK17" s="7"/>
      <c r="SL17" s="7"/>
      <c r="SM17" s="7"/>
      <c r="SN17" s="7"/>
      <c r="SO17" s="7"/>
      <c r="SP17" s="7"/>
      <c r="SQ17" s="7"/>
      <c r="SR17" s="7"/>
      <c r="SS17" s="7"/>
      <c r="ST17" s="7"/>
      <c r="SU17" s="7"/>
      <c r="SV17" s="7"/>
      <c r="SW17" s="7"/>
      <c r="SX17" s="7"/>
      <c r="SY17" s="7"/>
      <c r="SZ17" s="7"/>
      <c r="TA17" s="7"/>
      <c r="TB17" s="7"/>
      <c r="TC17" s="7"/>
      <c r="TD17" s="7"/>
      <c r="TE17" s="7"/>
      <c r="TF17" s="7"/>
      <c r="TG17" s="7"/>
      <c r="TH17" s="7"/>
      <c r="TI17" s="7"/>
      <c r="TJ17" s="7"/>
      <c r="TK17" s="7"/>
      <c r="TL17" s="7"/>
      <c r="TM17" s="7"/>
      <c r="TN17" s="7"/>
      <c r="TO17" s="7"/>
      <c r="TP17" s="7"/>
      <c r="TQ17" s="7"/>
      <c r="TR17" s="7"/>
      <c r="TS17" s="7"/>
      <c r="TT17" s="7"/>
      <c r="TU17" s="7"/>
      <c r="TV17" s="7"/>
      <c r="TW17" s="7"/>
      <c r="TX17" s="7"/>
      <c r="TY17" s="7"/>
      <c r="TZ17" s="7"/>
      <c r="UA17" s="7"/>
      <c r="UB17" s="7"/>
      <c r="UC17" s="7"/>
      <c r="UD17" s="7"/>
      <c r="UE17" s="7"/>
    </row>
    <row r="18" spans="1:551" s="116" customFormat="1" ht="13.15" customHeight="1" x14ac:dyDescent="0.3">
      <c r="A18" s="133">
        <v>43954</v>
      </c>
      <c r="B18" s="122" t="s">
        <v>104</v>
      </c>
      <c r="C18" s="126"/>
      <c r="D18" s="127"/>
      <c r="E18" s="127"/>
      <c r="F18" s="127"/>
      <c r="G18" s="128"/>
      <c r="H18" s="129"/>
      <c r="I18" s="124">
        <v>235</v>
      </c>
      <c r="J18" s="130">
        <v>14</v>
      </c>
      <c r="K18" s="41">
        <f t="shared" si="0"/>
        <v>249</v>
      </c>
      <c r="L18" s="131"/>
      <c r="M18" s="126"/>
      <c r="N18" s="127"/>
      <c r="O18" s="127"/>
      <c r="P18" s="127"/>
      <c r="Q18" s="128"/>
      <c r="R18" s="129"/>
      <c r="S18" s="123">
        <f t="shared" si="1"/>
        <v>22169</v>
      </c>
      <c r="T18" s="124">
        <f t="shared" si="3"/>
        <v>1026</v>
      </c>
      <c r="U18" s="125">
        <f t="shared" si="2"/>
        <v>23195</v>
      </c>
      <c r="RO18" s="7"/>
      <c r="RP18" s="7"/>
      <c r="RQ18" s="7"/>
      <c r="RR18" s="7"/>
      <c r="RS18" s="7"/>
      <c r="RT18" s="7"/>
      <c r="RU18" s="7"/>
      <c r="RV18" s="7"/>
      <c r="RW18" s="7"/>
      <c r="RX18" s="7"/>
      <c r="RY18" s="7"/>
      <c r="RZ18" s="7"/>
      <c r="SA18" s="7"/>
      <c r="SB18" s="7"/>
      <c r="SC18" s="7"/>
      <c r="SD18" s="7"/>
      <c r="SE18" s="7"/>
      <c r="SF18" s="7"/>
      <c r="SG18" s="7"/>
      <c r="SH18" s="7"/>
      <c r="SI18" s="7"/>
      <c r="SJ18" s="7"/>
      <c r="SK18" s="7"/>
      <c r="SL18" s="7"/>
      <c r="SM18" s="7"/>
      <c r="SN18" s="7"/>
      <c r="SO18" s="7"/>
      <c r="SP18" s="7"/>
      <c r="SQ18" s="7"/>
      <c r="SR18" s="7"/>
      <c r="SS18" s="7"/>
      <c r="ST18" s="7"/>
      <c r="SU18" s="7"/>
      <c r="SV18" s="7"/>
      <c r="SW18" s="7"/>
      <c r="SX18" s="7"/>
      <c r="SY18" s="7"/>
      <c r="SZ18" s="7"/>
      <c r="TA18" s="7"/>
      <c r="TB18" s="7"/>
      <c r="TC18" s="7"/>
      <c r="TD18" s="7"/>
      <c r="TE18" s="7"/>
      <c r="TF18" s="7"/>
      <c r="TG18" s="7"/>
      <c r="TH18" s="7"/>
      <c r="TI18" s="7"/>
      <c r="TJ18" s="7"/>
      <c r="TK18" s="7"/>
      <c r="TL18" s="7"/>
      <c r="TM18" s="7"/>
      <c r="TN18" s="7"/>
      <c r="TO18" s="7"/>
      <c r="TP18" s="7"/>
      <c r="TQ18" s="7"/>
      <c r="TR18" s="7"/>
      <c r="TS18" s="7"/>
      <c r="TT18" s="7"/>
      <c r="TU18" s="7"/>
      <c r="TV18" s="7"/>
      <c r="TW18" s="7"/>
      <c r="TX18" s="7"/>
      <c r="TY18" s="7"/>
      <c r="TZ18" s="7"/>
      <c r="UA18" s="7"/>
      <c r="UB18" s="7"/>
      <c r="UC18" s="7"/>
      <c r="UD18" s="7"/>
      <c r="UE18" s="7"/>
    </row>
    <row r="19" spans="1:551" s="116" customFormat="1" ht="13.15" customHeight="1" x14ac:dyDescent="0.3">
      <c r="A19" s="133">
        <v>43953</v>
      </c>
      <c r="B19" s="122" t="s">
        <v>104</v>
      </c>
      <c r="C19" s="126"/>
      <c r="D19" s="135"/>
      <c r="E19" s="127"/>
      <c r="F19" s="127"/>
      <c r="G19" s="128"/>
      <c r="H19" s="129"/>
      <c r="I19" s="124">
        <v>253</v>
      </c>
      <c r="J19" s="134">
        <v>14</v>
      </c>
      <c r="K19" s="41">
        <f t="shared" si="0"/>
        <v>267</v>
      </c>
      <c r="L19" s="131"/>
      <c r="M19" s="126"/>
      <c r="N19" s="127"/>
      <c r="O19" s="127"/>
      <c r="P19" s="127"/>
      <c r="Q19" s="128"/>
      <c r="R19" s="129"/>
      <c r="S19" s="123">
        <f t="shared" si="1"/>
        <v>21934</v>
      </c>
      <c r="T19" s="124">
        <f t="shared" si="3"/>
        <v>1012</v>
      </c>
      <c r="U19" s="125">
        <f t="shared" si="2"/>
        <v>22946</v>
      </c>
      <c r="RO19" s="7"/>
      <c r="RP19" s="7"/>
      <c r="RQ19" s="7"/>
      <c r="RR19" s="7"/>
      <c r="RS19" s="7"/>
      <c r="RT19" s="7"/>
      <c r="RU19" s="7"/>
      <c r="RV19" s="7"/>
      <c r="RW19" s="7"/>
      <c r="RX19" s="7"/>
      <c r="RY19" s="7"/>
      <c r="RZ19" s="7"/>
      <c r="SA19" s="7"/>
      <c r="SB19" s="7"/>
      <c r="SC19" s="7"/>
      <c r="SD19" s="7"/>
      <c r="SE19" s="7"/>
      <c r="SF19" s="7"/>
      <c r="SG19" s="7"/>
      <c r="SH19" s="7"/>
      <c r="SI19" s="7"/>
      <c r="SJ19" s="7"/>
      <c r="SK19" s="7"/>
      <c r="SL19" s="7"/>
      <c r="SM19" s="7"/>
      <c r="SN19" s="7"/>
      <c r="SO19" s="7"/>
      <c r="SP19" s="7"/>
      <c r="SQ19" s="7"/>
      <c r="SR19" s="7"/>
      <c r="SS19" s="7"/>
      <c r="ST19" s="7"/>
      <c r="SU19" s="7"/>
      <c r="SV19" s="7"/>
      <c r="SW19" s="7"/>
      <c r="SX19" s="7"/>
      <c r="SY19" s="7"/>
      <c r="SZ19" s="7"/>
      <c r="TA19" s="7"/>
      <c r="TB19" s="7"/>
      <c r="TC19" s="7"/>
      <c r="TD19" s="7"/>
      <c r="TE19" s="7"/>
      <c r="TF19" s="7"/>
      <c r="TG19" s="7"/>
      <c r="TH19" s="7"/>
      <c r="TI19" s="7"/>
      <c r="TJ19" s="7"/>
      <c r="TK19" s="7"/>
      <c r="TL19" s="7"/>
      <c r="TM19" s="7"/>
      <c r="TN19" s="7"/>
      <c r="TO19" s="7"/>
      <c r="TP19" s="7"/>
      <c r="TQ19" s="7"/>
      <c r="TR19" s="7"/>
      <c r="TS19" s="7"/>
      <c r="TT19" s="7"/>
      <c r="TU19" s="7"/>
      <c r="TV19" s="7"/>
      <c r="TW19" s="7"/>
      <c r="TX19" s="7"/>
      <c r="TY19" s="7"/>
      <c r="TZ19" s="7"/>
      <c r="UA19" s="7"/>
      <c r="UB19" s="7"/>
      <c r="UC19" s="7"/>
      <c r="UD19" s="7"/>
      <c r="UE19" s="7"/>
    </row>
    <row r="20" spans="1:551" s="116" customFormat="1" ht="13.15" customHeight="1" x14ac:dyDescent="0.3">
      <c r="A20" s="133">
        <v>43952</v>
      </c>
      <c r="B20" s="122" t="s">
        <v>104</v>
      </c>
      <c r="C20" s="126"/>
      <c r="D20" s="135"/>
      <c r="E20" s="127"/>
      <c r="F20" s="127"/>
      <c r="G20" s="128"/>
      <c r="H20" s="129"/>
      <c r="I20" s="124">
        <v>284</v>
      </c>
      <c r="J20" s="134">
        <v>28</v>
      </c>
      <c r="K20" s="41">
        <f t="shared" si="0"/>
        <v>312</v>
      </c>
      <c r="L20" s="131"/>
      <c r="M20" s="126"/>
      <c r="N20" s="127"/>
      <c r="O20" s="127"/>
      <c r="P20" s="127"/>
      <c r="Q20" s="128"/>
      <c r="R20" s="129"/>
      <c r="S20" s="123">
        <f t="shared" si="1"/>
        <v>21681</v>
      </c>
      <c r="T20" s="124">
        <f t="shared" si="3"/>
        <v>998</v>
      </c>
      <c r="U20" s="125">
        <f t="shared" si="2"/>
        <v>22679</v>
      </c>
      <c r="RO20" s="7"/>
      <c r="RP20" s="7"/>
      <c r="RQ20" s="7"/>
      <c r="RR20" s="7"/>
      <c r="RS20" s="7"/>
      <c r="RT20" s="7"/>
      <c r="RU20" s="7"/>
      <c r="RV20" s="7"/>
      <c r="RW20" s="7"/>
      <c r="RX20" s="7"/>
      <c r="RY20" s="7"/>
      <c r="RZ20" s="7"/>
      <c r="SA20" s="7"/>
      <c r="SB20" s="7"/>
      <c r="SC20" s="7"/>
      <c r="SD20" s="7"/>
      <c r="SE20" s="7"/>
      <c r="SF20" s="7"/>
      <c r="SG20" s="7"/>
      <c r="SH20" s="7"/>
      <c r="SI20" s="7"/>
      <c r="SJ20" s="7"/>
      <c r="SK20" s="7"/>
      <c r="SL20" s="7"/>
      <c r="SM20" s="7"/>
      <c r="SN20" s="7"/>
      <c r="SO20" s="7"/>
      <c r="SP20" s="7"/>
      <c r="SQ20" s="7"/>
      <c r="SR20" s="7"/>
      <c r="SS20" s="7"/>
      <c r="ST20" s="7"/>
      <c r="SU20" s="7"/>
      <c r="SV20" s="7"/>
      <c r="SW20" s="7"/>
      <c r="SX20" s="7"/>
      <c r="SY20" s="7"/>
      <c r="SZ20" s="7"/>
      <c r="TA20" s="7"/>
      <c r="TB20" s="7"/>
      <c r="TC20" s="7"/>
      <c r="TD20" s="7"/>
      <c r="TE20" s="7"/>
      <c r="TF20" s="7"/>
      <c r="TG20" s="7"/>
      <c r="TH20" s="7"/>
      <c r="TI20" s="7"/>
      <c r="TJ20" s="7"/>
      <c r="TK20" s="7"/>
      <c r="TL20" s="7"/>
      <c r="TM20" s="7"/>
      <c r="TN20" s="7"/>
      <c r="TO20" s="7"/>
      <c r="TP20" s="7"/>
      <c r="TQ20" s="7"/>
      <c r="TR20" s="7"/>
      <c r="TS20" s="7"/>
      <c r="TT20" s="7"/>
      <c r="TU20" s="7"/>
      <c r="TV20" s="7"/>
      <c r="TW20" s="7"/>
      <c r="TX20" s="7"/>
      <c r="TY20" s="7"/>
      <c r="TZ20" s="7"/>
      <c r="UA20" s="7"/>
      <c r="UB20" s="7"/>
      <c r="UC20" s="7"/>
      <c r="UD20" s="7"/>
      <c r="UE20" s="7"/>
    </row>
    <row r="21" spans="1:551" s="116" customFormat="1" ht="13.15" customHeight="1" x14ac:dyDescent="0.3">
      <c r="A21" s="133">
        <v>43951</v>
      </c>
      <c r="B21" s="122" t="s">
        <v>104</v>
      </c>
      <c r="C21" s="126"/>
      <c r="D21" s="136"/>
      <c r="E21" s="127"/>
      <c r="F21" s="127"/>
      <c r="G21" s="128"/>
      <c r="H21" s="129"/>
      <c r="I21" s="124">
        <v>293</v>
      </c>
      <c r="J21" s="134">
        <v>16</v>
      </c>
      <c r="K21" s="41">
        <f t="shared" si="0"/>
        <v>309</v>
      </c>
      <c r="L21" s="131"/>
      <c r="M21" s="126"/>
      <c r="N21" s="127"/>
      <c r="O21" s="127"/>
      <c r="P21" s="127"/>
      <c r="Q21" s="128"/>
      <c r="R21" s="129"/>
      <c r="S21" s="123">
        <f t="shared" si="1"/>
        <v>21397</v>
      </c>
      <c r="T21" s="124">
        <f t="shared" si="3"/>
        <v>970</v>
      </c>
      <c r="U21" s="125">
        <f t="shared" si="2"/>
        <v>22367</v>
      </c>
      <c r="RO21" s="7"/>
      <c r="RP21" s="7"/>
      <c r="RQ21" s="7"/>
      <c r="RR21" s="7"/>
      <c r="RS21" s="7"/>
      <c r="RT21" s="7"/>
      <c r="RU21" s="7"/>
      <c r="RV21" s="7"/>
      <c r="RW21" s="7"/>
      <c r="RX21" s="7"/>
      <c r="RY21" s="7"/>
      <c r="RZ21" s="7"/>
      <c r="SA21" s="7"/>
      <c r="SB21" s="7"/>
      <c r="SC21" s="7"/>
      <c r="SD21" s="7"/>
      <c r="SE21" s="7"/>
      <c r="SF21" s="7"/>
      <c r="SG21" s="7"/>
      <c r="SH21" s="7"/>
      <c r="SI21" s="7"/>
      <c r="SJ21" s="7"/>
      <c r="SK21" s="7"/>
      <c r="SL21" s="7"/>
      <c r="SM21" s="7"/>
      <c r="SN21" s="7"/>
      <c r="SO21" s="7"/>
      <c r="SP21" s="7"/>
      <c r="SQ21" s="7"/>
      <c r="SR21" s="7"/>
      <c r="SS21" s="7"/>
      <c r="ST21" s="7"/>
      <c r="SU21" s="7"/>
      <c r="SV21" s="7"/>
      <c r="SW21" s="7"/>
      <c r="SX21" s="7"/>
      <c r="SY21" s="7"/>
      <c r="SZ21" s="7"/>
      <c r="TA21" s="7"/>
      <c r="TB21" s="7"/>
      <c r="TC21" s="7"/>
      <c r="TD21" s="7"/>
      <c r="TE21" s="7"/>
      <c r="TF21" s="7"/>
      <c r="TG21" s="7"/>
      <c r="TH21" s="7"/>
      <c r="TI21" s="7"/>
      <c r="TJ21" s="7"/>
      <c r="TK21" s="7"/>
      <c r="TL21" s="7"/>
      <c r="TM21" s="7"/>
      <c r="TN21" s="7"/>
      <c r="TO21" s="7"/>
      <c r="TP21" s="7"/>
      <c r="TQ21" s="7"/>
      <c r="TR21" s="7"/>
      <c r="TS21" s="7"/>
      <c r="TT21" s="7"/>
      <c r="TU21" s="7"/>
      <c r="TV21" s="7"/>
      <c r="TW21" s="7"/>
      <c r="TX21" s="7"/>
      <c r="TY21" s="7"/>
      <c r="TZ21" s="7"/>
      <c r="UA21" s="7"/>
      <c r="UB21" s="7"/>
      <c r="UC21" s="7"/>
      <c r="UD21" s="7"/>
      <c r="UE21" s="7"/>
    </row>
    <row r="22" spans="1:551" s="116" customFormat="1" ht="13.15" customHeight="1" x14ac:dyDescent="0.3">
      <c r="A22" s="121">
        <v>43950</v>
      </c>
      <c r="B22" s="122" t="s">
        <v>104</v>
      </c>
      <c r="C22" s="126"/>
      <c r="D22" s="136"/>
      <c r="E22" s="137"/>
      <c r="F22" s="137"/>
      <c r="G22" s="138"/>
      <c r="H22" s="129"/>
      <c r="I22" s="124">
        <v>309</v>
      </c>
      <c r="J22" s="134">
        <v>26</v>
      </c>
      <c r="K22" s="139">
        <f t="shared" si="0"/>
        <v>335</v>
      </c>
      <c r="L22" s="131"/>
      <c r="M22" s="126"/>
      <c r="N22" s="137"/>
      <c r="O22" s="137"/>
      <c r="P22" s="137"/>
      <c r="Q22" s="140"/>
      <c r="R22" s="141"/>
      <c r="S22" s="123">
        <f t="shared" si="1"/>
        <v>21104</v>
      </c>
      <c r="T22" s="124">
        <f t="shared" si="3"/>
        <v>954</v>
      </c>
      <c r="U22" s="125">
        <f t="shared" si="2"/>
        <v>22058</v>
      </c>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row>
    <row r="23" spans="1:551" s="116" customFormat="1" ht="13.15" customHeight="1" x14ac:dyDescent="0.3">
      <c r="A23" s="142">
        <v>43949</v>
      </c>
      <c r="B23" s="122" t="s">
        <v>104</v>
      </c>
      <c r="C23" s="126"/>
      <c r="D23" s="136"/>
      <c r="E23" s="137"/>
      <c r="F23" s="137"/>
      <c r="G23" s="29"/>
      <c r="H23" s="143"/>
      <c r="I23" s="124">
        <v>329</v>
      </c>
      <c r="J23" s="134">
        <v>15</v>
      </c>
      <c r="K23" s="41">
        <f t="shared" si="0"/>
        <v>344</v>
      </c>
      <c r="L23" s="144"/>
      <c r="M23" s="126"/>
      <c r="N23" s="127"/>
      <c r="O23" s="127"/>
      <c r="P23" s="127"/>
      <c r="Q23" s="145"/>
      <c r="R23" s="143"/>
      <c r="S23" s="123">
        <f t="shared" si="1"/>
        <v>20795</v>
      </c>
      <c r="T23" s="124">
        <f t="shared" si="3"/>
        <v>928</v>
      </c>
      <c r="U23" s="125">
        <f t="shared" si="2"/>
        <v>21723</v>
      </c>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row>
    <row r="24" spans="1:551" s="116" customFormat="1" ht="13.15" customHeight="1" x14ac:dyDescent="0.3">
      <c r="A24" s="142">
        <v>43948</v>
      </c>
      <c r="B24" s="122" t="s">
        <v>104</v>
      </c>
      <c r="C24" s="126"/>
      <c r="D24" s="135"/>
      <c r="E24" s="127"/>
      <c r="F24" s="127"/>
      <c r="G24" s="145"/>
      <c r="H24" s="143"/>
      <c r="I24" s="124">
        <v>333</v>
      </c>
      <c r="J24" s="134">
        <v>16</v>
      </c>
      <c r="K24" s="41">
        <f t="shared" si="0"/>
        <v>349</v>
      </c>
      <c r="L24" s="144"/>
      <c r="M24" s="126"/>
      <c r="N24" s="127"/>
      <c r="O24" s="127"/>
      <c r="P24" s="127"/>
      <c r="Q24" s="145"/>
      <c r="R24" s="143"/>
      <c r="S24" s="123">
        <f t="shared" si="1"/>
        <v>20466</v>
      </c>
      <c r="T24" s="124">
        <f t="shared" si="3"/>
        <v>913</v>
      </c>
      <c r="U24" s="125">
        <f t="shared" si="2"/>
        <v>21379</v>
      </c>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row>
    <row r="25" spans="1:551" s="116" customFormat="1" ht="13.15" customHeight="1" x14ac:dyDescent="0.3">
      <c r="A25" s="142">
        <v>43947</v>
      </c>
      <c r="B25" s="122" t="s">
        <v>104</v>
      </c>
      <c r="C25" s="126"/>
      <c r="D25" s="127"/>
      <c r="E25" s="127"/>
      <c r="F25" s="127"/>
      <c r="G25" s="145"/>
      <c r="H25" s="143"/>
      <c r="I25" s="146">
        <v>364</v>
      </c>
      <c r="J25" s="134">
        <v>16</v>
      </c>
      <c r="K25" s="41">
        <f t="shared" si="0"/>
        <v>380</v>
      </c>
      <c r="L25" s="144"/>
      <c r="M25" s="126"/>
      <c r="N25" s="127"/>
      <c r="O25" s="127"/>
      <c r="P25" s="127"/>
      <c r="Q25" s="145"/>
      <c r="R25" s="143"/>
      <c r="S25" s="123">
        <f t="shared" si="1"/>
        <v>20133</v>
      </c>
      <c r="T25" s="124">
        <f t="shared" si="3"/>
        <v>897</v>
      </c>
      <c r="U25" s="125">
        <f t="shared" si="2"/>
        <v>21030</v>
      </c>
      <c r="V25" s="14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row>
    <row r="26" spans="1:551" s="116" customFormat="1" ht="13.15" customHeight="1" x14ac:dyDescent="0.3">
      <c r="A26" s="142">
        <v>43946</v>
      </c>
      <c r="B26" s="122" t="s">
        <v>104</v>
      </c>
      <c r="C26" s="126"/>
      <c r="D26" s="127"/>
      <c r="E26" s="127"/>
      <c r="F26" s="127"/>
      <c r="G26" s="145"/>
      <c r="H26" s="143"/>
      <c r="I26" s="146">
        <v>374</v>
      </c>
      <c r="J26" s="134">
        <v>29</v>
      </c>
      <c r="K26" s="41">
        <f t="shared" si="0"/>
        <v>403</v>
      </c>
      <c r="L26" s="144"/>
      <c r="M26" s="137"/>
      <c r="N26" s="127"/>
      <c r="O26" s="127"/>
      <c r="P26" s="127"/>
      <c r="Q26" s="145"/>
      <c r="R26" s="143"/>
      <c r="S26" s="123">
        <f t="shared" si="1"/>
        <v>19769</v>
      </c>
      <c r="T26" s="124">
        <f t="shared" si="3"/>
        <v>881</v>
      </c>
      <c r="U26" s="125">
        <f t="shared" si="2"/>
        <v>20650</v>
      </c>
      <c r="V26" s="147"/>
      <c r="RO26" s="7"/>
      <c r="RP26" s="7"/>
      <c r="RQ26" s="7"/>
      <c r="RR26" s="7"/>
      <c r="RS26" s="7"/>
      <c r="RT26" s="7"/>
      <c r="RU26" s="7"/>
      <c r="RV26" s="7"/>
      <c r="RW26" s="7"/>
      <c r="RX26" s="7"/>
      <c r="RY26" s="7"/>
      <c r="RZ26" s="7"/>
      <c r="SA26" s="7"/>
      <c r="SB26" s="7"/>
      <c r="SC26" s="7"/>
      <c r="SD26" s="7"/>
      <c r="SE26" s="7"/>
      <c r="SF26" s="7"/>
      <c r="SG26" s="7"/>
      <c r="SH26" s="7"/>
      <c r="SI26" s="7"/>
      <c r="SJ26" s="7"/>
      <c r="SK26" s="7"/>
      <c r="SL26" s="7"/>
      <c r="SM26" s="7"/>
      <c r="SN26" s="7"/>
      <c r="SO26" s="7"/>
      <c r="SP26" s="7"/>
      <c r="SQ26" s="7"/>
      <c r="SR26" s="7"/>
      <c r="SS26" s="7"/>
      <c r="ST26" s="7"/>
      <c r="SU26" s="7"/>
      <c r="SV26" s="7"/>
      <c r="SW26" s="7"/>
      <c r="SX26" s="7"/>
      <c r="SY26" s="7"/>
      <c r="SZ26" s="7"/>
      <c r="TA26" s="7"/>
      <c r="TB26" s="7"/>
      <c r="TC26" s="7"/>
      <c r="TD26" s="7"/>
      <c r="TE26" s="7"/>
      <c r="TF26" s="7"/>
      <c r="TG26" s="7"/>
      <c r="TH26" s="7"/>
      <c r="TI26" s="7"/>
      <c r="TJ26" s="7"/>
      <c r="TK26" s="7"/>
      <c r="TL26" s="7"/>
      <c r="TM26" s="7"/>
      <c r="TN26" s="7"/>
      <c r="TO26" s="7"/>
      <c r="TP26" s="7"/>
      <c r="TQ26" s="7"/>
      <c r="TR26" s="7"/>
      <c r="TS26" s="7"/>
      <c r="TT26" s="7"/>
      <c r="TU26" s="7"/>
      <c r="TV26" s="7"/>
      <c r="TW26" s="7"/>
      <c r="TX26" s="7"/>
      <c r="TY26" s="7"/>
      <c r="TZ26" s="7"/>
      <c r="UA26" s="7"/>
      <c r="UB26" s="7"/>
      <c r="UC26" s="7"/>
      <c r="UD26" s="7"/>
      <c r="UE26" s="7"/>
    </row>
    <row r="27" spans="1:551" s="116" customFormat="1" ht="13.15" customHeight="1" x14ac:dyDescent="0.3">
      <c r="A27" s="142">
        <v>43945</v>
      </c>
      <c r="B27" s="122" t="s">
        <v>104</v>
      </c>
      <c r="C27" s="148">
        <v>423</v>
      </c>
      <c r="D27" s="143">
        <v>4841</v>
      </c>
      <c r="E27" s="143">
        <v>2948</v>
      </c>
      <c r="F27" s="143">
        <v>25</v>
      </c>
      <c r="G27" s="145">
        <f>ONS_WeeklyRegistratedDeaths!M33-ONS_WeeklyRegistratedDeaths!T33</f>
        <v>8237</v>
      </c>
      <c r="H27" s="143">
        <f>ONS_WeeklyOccurrenceDeaths!M33-ONS_WeeklyOccurrenceDeaths!T33</f>
        <v>6342</v>
      </c>
      <c r="I27" s="146">
        <v>421</v>
      </c>
      <c r="J27" s="134">
        <v>30</v>
      </c>
      <c r="K27" s="41">
        <f t="shared" si="0"/>
        <v>451</v>
      </c>
      <c r="L27" s="144">
        <f>SUM(K27:K33)</f>
        <v>3618</v>
      </c>
      <c r="M27" s="149">
        <f t="shared" ref="M27:R27" si="4">M34+C27</f>
        <v>1305</v>
      </c>
      <c r="N27" s="149">
        <f t="shared" si="4"/>
        <v>19621</v>
      </c>
      <c r="O27" s="149">
        <f t="shared" si="4"/>
        <v>6293</v>
      </c>
      <c r="P27" s="149">
        <f t="shared" si="4"/>
        <v>111</v>
      </c>
      <c r="Q27" s="149">
        <f t="shared" si="4"/>
        <v>27330</v>
      </c>
      <c r="R27" s="143">
        <f t="shared" si="4"/>
        <v>29710</v>
      </c>
      <c r="S27" s="123">
        <f t="shared" si="1"/>
        <v>19395</v>
      </c>
      <c r="T27" s="124">
        <f t="shared" si="3"/>
        <v>852</v>
      </c>
      <c r="U27" s="125">
        <f t="shared" si="2"/>
        <v>20247</v>
      </c>
      <c r="V27" s="147"/>
      <c r="RO27" s="7"/>
      <c r="RP27" s="7"/>
      <c r="RQ27" s="7"/>
      <c r="RR27" s="7"/>
      <c r="RS27" s="7"/>
      <c r="RT27" s="7"/>
      <c r="RU27" s="7"/>
      <c r="RV27" s="7"/>
      <c r="RW27" s="7"/>
      <c r="RX27" s="7"/>
      <c r="RY27" s="7"/>
      <c r="RZ27" s="7"/>
      <c r="SA27" s="7"/>
      <c r="SB27" s="7"/>
      <c r="SC27" s="7"/>
      <c r="SD27" s="7"/>
      <c r="SE27" s="7"/>
      <c r="SF27" s="7"/>
      <c r="SG27" s="7"/>
      <c r="SH27" s="7"/>
      <c r="SI27" s="7"/>
      <c r="SJ27" s="7"/>
      <c r="SK27" s="7"/>
      <c r="SL27" s="7"/>
      <c r="SM27" s="7"/>
      <c r="SN27" s="7"/>
      <c r="SO27" s="7"/>
      <c r="SP27" s="7"/>
      <c r="SQ27" s="7"/>
      <c r="SR27" s="7"/>
      <c r="SS27" s="7"/>
      <c r="ST27" s="7"/>
      <c r="SU27" s="7"/>
      <c r="SV27" s="7"/>
      <c r="SW27" s="7"/>
      <c r="SX27" s="7"/>
      <c r="SY27" s="7"/>
      <c r="SZ27" s="7"/>
      <c r="TA27" s="7"/>
      <c r="TB27" s="7"/>
      <c r="TC27" s="7"/>
      <c r="TD27" s="7"/>
      <c r="TE27" s="7"/>
      <c r="TF27" s="7"/>
      <c r="TG27" s="7"/>
      <c r="TH27" s="7"/>
      <c r="TI27" s="7"/>
      <c r="TJ27" s="7"/>
      <c r="TK27" s="7"/>
      <c r="TL27" s="7"/>
      <c r="TM27" s="7"/>
      <c r="TN27" s="7"/>
      <c r="TO27" s="7"/>
      <c r="TP27" s="7"/>
      <c r="TQ27" s="7"/>
      <c r="TR27" s="7"/>
      <c r="TS27" s="7"/>
      <c r="TT27" s="7"/>
      <c r="TU27" s="7"/>
      <c r="TV27" s="7"/>
      <c r="TW27" s="7"/>
      <c r="TX27" s="7"/>
      <c r="TY27" s="7"/>
      <c r="TZ27" s="7"/>
      <c r="UA27" s="7"/>
      <c r="UB27" s="7"/>
      <c r="UC27" s="7"/>
      <c r="UD27" s="7"/>
      <c r="UE27" s="7"/>
    </row>
    <row r="28" spans="1:551" s="116" customFormat="1" ht="13.15" customHeight="1" x14ac:dyDescent="0.3">
      <c r="A28" s="142">
        <v>43944</v>
      </c>
      <c r="B28" s="122" t="s">
        <v>104</v>
      </c>
      <c r="C28" s="126"/>
      <c r="D28" s="127"/>
      <c r="E28" s="135"/>
      <c r="F28" s="127"/>
      <c r="G28" s="145"/>
      <c r="H28" s="143"/>
      <c r="I28" s="146">
        <v>441</v>
      </c>
      <c r="J28" s="134">
        <v>18</v>
      </c>
      <c r="K28" s="41">
        <f t="shared" si="0"/>
        <v>459</v>
      </c>
      <c r="L28" s="144"/>
      <c r="M28" s="137"/>
      <c r="N28" s="127"/>
      <c r="O28" s="127"/>
      <c r="P28" s="127"/>
      <c r="Q28" s="145"/>
      <c r="R28" s="143"/>
      <c r="S28" s="123">
        <f t="shared" si="1"/>
        <v>18974</v>
      </c>
      <c r="T28" s="124">
        <f t="shared" si="3"/>
        <v>822</v>
      </c>
      <c r="U28" s="125">
        <f t="shared" si="2"/>
        <v>19796</v>
      </c>
      <c r="V28" s="147"/>
      <c r="RO28" s="7"/>
      <c r="RP28" s="7"/>
      <c r="RQ28" s="7"/>
      <c r="RR28" s="7"/>
      <c r="RS28" s="7"/>
      <c r="RT28" s="7"/>
      <c r="RU28" s="7"/>
      <c r="RV28" s="7"/>
      <c r="RW28" s="7"/>
      <c r="RX28" s="7"/>
      <c r="RY28" s="7"/>
      <c r="RZ28" s="7"/>
      <c r="SA28" s="7"/>
      <c r="SB28" s="7"/>
      <c r="SC28" s="7"/>
      <c r="SD28" s="7"/>
      <c r="SE28" s="7"/>
      <c r="SF28" s="7"/>
      <c r="SG28" s="7"/>
      <c r="SH28" s="7"/>
      <c r="SI28" s="7"/>
      <c r="SJ28" s="7"/>
      <c r="SK28" s="7"/>
      <c r="SL28" s="7"/>
      <c r="SM28" s="7"/>
      <c r="SN28" s="7"/>
      <c r="SO28" s="7"/>
      <c r="SP28" s="7"/>
      <c r="SQ28" s="7"/>
      <c r="SR28" s="7"/>
      <c r="SS28" s="7"/>
      <c r="ST28" s="7"/>
      <c r="SU28" s="7"/>
      <c r="SV28" s="7"/>
      <c r="SW28" s="7"/>
      <c r="SX28" s="7"/>
      <c r="SY28" s="7"/>
      <c r="SZ28" s="7"/>
      <c r="TA28" s="7"/>
      <c r="TB28" s="7"/>
      <c r="TC28" s="7"/>
      <c r="TD28" s="7"/>
      <c r="TE28" s="7"/>
      <c r="TF28" s="7"/>
      <c r="TG28" s="7"/>
      <c r="TH28" s="7"/>
      <c r="TI28" s="7"/>
      <c r="TJ28" s="7"/>
      <c r="TK28" s="7"/>
      <c r="TL28" s="7"/>
      <c r="TM28" s="7"/>
      <c r="TN28" s="7"/>
      <c r="TO28" s="7"/>
      <c r="TP28" s="7"/>
      <c r="TQ28" s="7"/>
      <c r="TR28" s="7"/>
      <c r="TS28" s="7"/>
      <c r="TT28" s="7"/>
      <c r="TU28" s="7"/>
      <c r="TV28" s="7"/>
      <c r="TW28" s="7"/>
      <c r="TX28" s="7"/>
      <c r="TY28" s="7"/>
      <c r="TZ28" s="7"/>
      <c r="UA28" s="7"/>
      <c r="UB28" s="7"/>
      <c r="UC28" s="7"/>
      <c r="UD28" s="7"/>
      <c r="UE28" s="7"/>
    </row>
    <row r="29" spans="1:551" s="116" customFormat="1" ht="13.15" customHeight="1" x14ac:dyDescent="0.3">
      <c r="A29" s="142">
        <v>43943</v>
      </c>
      <c r="B29" s="122" t="s">
        <v>104</v>
      </c>
      <c r="C29" s="126"/>
      <c r="D29" s="127"/>
      <c r="E29" s="135"/>
      <c r="F29" s="127"/>
      <c r="G29" s="145"/>
      <c r="H29" s="143"/>
      <c r="I29" s="150">
        <v>475</v>
      </c>
      <c r="J29" s="134">
        <v>23</v>
      </c>
      <c r="K29" s="41">
        <f t="shared" si="0"/>
        <v>498</v>
      </c>
      <c r="L29" s="144"/>
      <c r="M29" s="137"/>
      <c r="N29" s="127"/>
      <c r="O29" s="127"/>
      <c r="P29" s="127"/>
      <c r="Q29" s="145"/>
      <c r="R29" s="143"/>
      <c r="S29" s="123">
        <f t="shared" si="1"/>
        <v>18533</v>
      </c>
      <c r="T29" s="124">
        <f t="shared" si="3"/>
        <v>804</v>
      </c>
      <c r="U29" s="125">
        <f t="shared" si="2"/>
        <v>19337</v>
      </c>
      <c r="V29" s="147"/>
      <c r="RO29" s="7"/>
      <c r="RP29" s="7"/>
      <c r="RQ29" s="7"/>
      <c r="RR29" s="7"/>
      <c r="RS29" s="7"/>
      <c r="RT29" s="7"/>
      <c r="RU29" s="7"/>
      <c r="RV29" s="7"/>
      <c r="RW29" s="7"/>
      <c r="RX29" s="7"/>
      <c r="RY29" s="7"/>
      <c r="RZ29" s="7"/>
      <c r="SA29" s="7"/>
      <c r="SB29" s="7"/>
      <c r="SC29" s="7"/>
      <c r="SD29" s="7"/>
      <c r="SE29" s="7"/>
      <c r="SF29" s="7"/>
      <c r="SG29" s="7"/>
      <c r="SH29" s="7"/>
      <c r="SI29" s="7"/>
      <c r="SJ29" s="7"/>
      <c r="SK29" s="7"/>
      <c r="SL29" s="7"/>
      <c r="SM29" s="7"/>
      <c r="SN29" s="7"/>
      <c r="SO29" s="7"/>
      <c r="SP29" s="7"/>
      <c r="SQ29" s="7"/>
      <c r="SR29" s="7"/>
      <c r="SS29" s="7"/>
      <c r="ST29" s="7"/>
      <c r="SU29" s="7"/>
      <c r="SV29" s="7"/>
      <c r="SW29" s="7"/>
      <c r="SX29" s="7"/>
      <c r="SY29" s="7"/>
      <c r="SZ29" s="7"/>
      <c r="TA29" s="7"/>
      <c r="TB29" s="7"/>
      <c r="TC29" s="7"/>
      <c r="TD29" s="7"/>
      <c r="TE29" s="7"/>
      <c r="TF29" s="7"/>
      <c r="TG29" s="7"/>
      <c r="TH29" s="7"/>
      <c r="TI29" s="7"/>
      <c r="TJ29" s="7"/>
      <c r="TK29" s="7"/>
      <c r="TL29" s="7"/>
      <c r="TM29" s="7"/>
      <c r="TN29" s="7"/>
      <c r="TO29" s="7"/>
      <c r="TP29" s="7"/>
      <c r="TQ29" s="7"/>
      <c r="TR29" s="7"/>
      <c r="TS29" s="7"/>
      <c r="TT29" s="7"/>
      <c r="TU29" s="7"/>
      <c r="TV29" s="7"/>
      <c r="TW29" s="7"/>
      <c r="TX29" s="7"/>
      <c r="TY29" s="7"/>
      <c r="TZ29" s="7"/>
      <c r="UA29" s="7"/>
      <c r="UB29" s="7"/>
      <c r="UC29" s="7"/>
      <c r="UD29" s="7"/>
      <c r="UE29" s="7"/>
    </row>
    <row r="30" spans="1:551" s="116" customFormat="1" ht="13.15" customHeight="1" x14ac:dyDescent="0.3">
      <c r="A30" s="142">
        <v>43942</v>
      </c>
      <c r="B30" s="122" t="s">
        <v>104</v>
      </c>
      <c r="C30" s="126"/>
      <c r="D30" s="127"/>
      <c r="E30" s="135"/>
      <c r="F30" s="127"/>
      <c r="G30" s="145"/>
      <c r="H30" s="143"/>
      <c r="I30" s="150">
        <v>474</v>
      </c>
      <c r="J30" s="134">
        <v>30</v>
      </c>
      <c r="K30" s="41">
        <f t="shared" si="0"/>
        <v>504</v>
      </c>
      <c r="L30" s="144"/>
      <c r="M30" s="137"/>
      <c r="N30" s="127"/>
      <c r="O30" s="127"/>
      <c r="P30" s="127"/>
      <c r="Q30" s="145"/>
      <c r="R30" s="143"/>
      <c r="S30" s="123">
        <f t="shared" si="1"/>
        <v>18058</v>
      </c>
      <c r="T30" s="124">
        <f t="shared" si="3"/>
        <v>781</v>
      </c>
      <c r="U30" s="125">
        <f t="shared" si="2"/>
        <v>18839</v>
      </c>
      <c r="V30" s="147"/>
      <c r="RO30" s="7"/>
      <c r="RP30" s="7"/>
      <c r="RQ30" s="7"/>
      <c r="RR30" s="7"/>
      <c r="RS30" s="7"/>
      <c r="RT30" s="7"/>
      <c r="RU30" s="7"/>
      <c r="RV30" s="7"/>
      <c r="RW30" s="7"/>
      <c r="RX30" s="7"/>
      <c r="RY30" s="7"/>
      <c r="RZ30" s="7"/>
      <c r="SA30" s="7"/>
      <c r="SB30" s="7"/>
      <c r="SC30" s="7"/>
      <c r="SD30" s="7"/>
      <c r="SE30" s="7"/>
      <c r="SF30" s="7"/>
      <c r="SG30" s="7"/>
      <c r="SH30" s="7"/>
      <c r="SI30" s="7"/>
      <c r="SJ30" s="7"/>
      <c r="SK30" s="7"/>
      <c r="SL30" s="7"/>
      <c r="SM30" s="7"/>
      <c r="SN30" s="7"/>
      <c r="SO30" s="7"/>
      <c r="SP30" s="7"/>
      <c r="SQ30" s="7"/>
      <c r="SR30" s="7"/>
      <c r="SS30" s="7"/>
      <c r="ST30" s="7"/>
      <c r="SU30" s="7"/>
      <c r="SV30" s="7"/>
      <c r="SW30" s="7"/>
      <c r="SX30" s="7"/>
      <c r="SY30" s="7"/>
      <c r="SZ30" s="7"/>
      <c r="TA30" s="7"/>
      <c r="TB30" s="7"/>
      <c r="TC30" s="7"/>
      <c r="TD30" s="7"/>
      <c r="TE30" s="7"/>
      <c r="TF30" s="7"/>
      <c r="TG30" s="7"/>
      <c r="TH30" s="7"/>
      <c r="TI30" s="7"/>
      <c r="TJ30" s="7"/>
      <c r="TK30" s="7"/>
      <c r="TL30" s="7"/>
      <c r="TM30" s="7"/>
      <c r="TN30" s="7"/>
      <c r="TO30" s="7"/>
      <c r="TP30" s="7"/>
      <c r="TQ30" s="7"/>
      <c r="TR30" s="7"/>
      <c r="TS30" s="7"/>
      <c r="TT30" s="7"/>
      <c r="TU30" s="7"/>
      <c r="TV30" s="7"/>
      <c r="TW30" s="7"/>
      <c r="TX30" s="7"/>
      <c r="TY30" s="7"/>
      <c r="TZ30" s="7"/>
      <c r="UA30" s="7"/>
      <c r="UB30" s="7"/>
      <c r="UC30" s="7"/>
      <c r="UD30" s="7"/>
      <c r="UE30" s="7"/>
    </row>
    <row r="31" spans="1:551" s="116" customFormat="1" ht="13.15" customHeight="1" x14ac:dyDescent="0.3">
      <c r="A31" s="142">
        <v>43941</v>
      </c>
      <c r="B31" s="122" t="s">
        <v>104</v>
      </c>
      <c r="C31" s="126"/>
      <c r="D31" s="127"/>
      <c r="E31" s="135"/>
      <c r="F31" s="127"/>
      <c r="G31" s="145"/>
      <c r="H31" s="143"/>
      <c r="I31" s="150">
        <v>549</v>
      </c>
      <c r="J31" s="134">
        <v>25</v>
      </c>
      <c r="K31" s="41">
        <f t="shared" si="0"/>
        <v>574</v>
      </c>
      <c r="L31" s="144"/>
      <c r="M31" s="137"/>
      <c r="N31" s="127"/>
      <c r="O31" s="127"/>
      <c r="P31" s="127"/>
      <c r="Q31" s="145"/>
      <c r="R31" s="143"/>
      <c r="S31" s="123">
        <f t="shared" si="1"/>
        <v>17584</v>
      </c>
      <c r="T31" s="124">
        <f t="shared" si="3"/>
        <v>751</v>
      </c>
      <c r="U31" s="125">
        <f t="shared" si="2"/>
        <v>18335</v>
      </c>
      <c r="V31" s="147"/>
      <c r="RO31" s="7"/>
      <c r="RP31" s="7"/>
      <c r="RQ31" s="7"/>
      <c r="RR31" s="7"/>
      <c r="RS31" s="7"/>
      <c r="RT31" s="7"/>
      <c r="RU31" s="7"/>
      <c r="RV31" s="7"/>
      <c r="RW31" s="7"/>
      <c r="RX31" s="7"/>
      <c r="RY31" s="7"/>
      <c r="RZ31" s="7"/>
      <c r="SA31" s="7"/>
      <c r="SB31" s="7"/>
      <c r="SC31" s="7"/>
      <c r="SD31" s="7"/>
      <c r="SE31" s="7"/>
      <c r="SF31" s="7"/>
      <c r="SG31" s="7"/>
      <c r="SH31" s="7"/>
      <c r="SI31" s="7"/>
      <c r="SJ31" s="7"/>
      <c r="SK31" s="7"/>
      <c r="SL31" s="7"/>
      <c r="SM31" s="7"/>
      <c r="SN31" s="7"/>
      <c r="SO31" s="7"/>
      <c r="SP31" s="7"/>
      <c r="SQ31" s="7"/>
      <c r="SR31" s="7"/>
      <c r="SS31" s="7"/>
      <c r="ST31" s="7"/>
      <c r="SU31" s="7"/>
      <c r="SV31" s="7"/>
      <c r="SW31" s="7"/>
      <c r="SX31" s="7"/>
      <c r="SY31" s="7"/>
      <c r="SZ31" s="7"/>
      <c r="TA31" s="7"/>
      <c r="TB31" s="7"/>
      <c r="TC31" s="7"/>
      <c r="TD31" s="7"/>
      <c r="TE31" s="7"/>
      <c r="TF31" s="7"/>
      <c r="TG31" s="7"/>
      <c r="TH31" s="7"/>
      <c r="TI31" s="7"/>
      <c r="TJ31" s="7"/>
      <c r="TK31" s="7"/>
      <c r="TL31" s="7"/>
      <c r="TM31" s="7"/>
      <c r="TN31" s="7"/>
      <c r="TO31" s="7"/>
      <c r="TP31" s="7"/>
      <c r="TQ31" s="7"/>
      <c r="TR31" s="7"/>
      <c r="TS31" s="7"/>
      <c r="TT31" s="7"/>
      <c r="TU31" s="7"/>
      <c r="TV31" s="7"/>
      <c r="TW31" s="7"/>
      <c r="TX31" s="7"/>
      <c r="TY31" s="7"/>
      <c r="TZ31" s="7"/>
      <c r="UA31" s="7"/>
      <c r="UB31" s="7"/>
      <c r="UC31" s="7"/>
      <c r="UD31" s="7"/>
      <c r="UE31" s="7"/>
    </row>
    <row r="32" spans="1:551" s="116" customFormat="1" ht="13.15" customHeight="1" x14ac:dyDescent="0.3">
      <c r="A32" s="142">
        <v>43940</v>
      </c>
      <c r="B32" s="122" t="s">
        <v>104</v>
      </c>
      <c r="C32" s="126"/>
      <c r="D32" s="127"/>
      <c r="E32" s="135"/>
      <c r="F32" s="127"/>
      <c r="G32" s="145"/>
      <c r="H32" s="143"/>
      <c r="I32" s="150">
        <v>513</v>
      </c>
      <c r="J32" s="134">
        <v>26</v>
      </c>
      <c r="K32" s="41">
        <f t="shared" si="0"/>
        <v>539</v>
      </c>
      <c r="L32" s="144"/>
      <c r="M32" s="137"/>
      <c r="N32" s="127"/>
      <c r="O32" s="127"/>
      <c r="P32" s="127"/>
      <c r="Q32" s="145"/>
      <c r="R32" s="143"/>
      <c r="S32" s="123">
        <f t="shared" si="1"/>
        <v>17035</v>
      </c>
      <c r="T32" s="124">
        <f t="shared" si="3"/>
        <v>726</v>
      </c>
      <c r="U32" s="125">
        <f t="shared" si="2"/>
        <v>17761</v>
      </c>
      <c r="V32" s="147"/>
      <c r="RO32" s="7"/>
      <c r="RP32" s="7"/>
      <c r="RQ32" s="7"/>
      <c r="RR32" s="7"/>
      <c r="RS32" s="7"/>
      <c r="RT32" s="7"/>
      <c r="RU32" s="7"/>
      <c r="RV32" s="7"/>
      <c r="RW32" s="7"/>
      <c r="RX32" s="7"/>
      <c r="RY32" s="7"/>
      <c r="RZ32" s="7"/>
      <c r="SA32" s="7"/>
      <c r="SB32" s="7"/>
      <c r="SC32" s="7"/>
      <c r="SD32" s="7"/>
      <c r="SE32" s="7"/>
      <c r="SF32" s="7"/>
      <c r="SG32" s="7"/>
      <c r="SH32" s="7"/>
      <c r="SI32" s="7"/>
      <c r="SJ32" s="7"/>
      <c r="SK32" s="7"/>
      <c r="SL32" s="7"/>
      <c r="SM32" s="7"/>
      <c r="SN32" s="7"/>
      <c r="SO32" s="7"/>
      <c r="SP32" s="7"/>
      <c r="SQ32" s="7"/>
      <c r="SR32" s="7"/>
      <c r="SS32" s="7"/>
      <c r="ST32" s="7"/>
      <c r="SU32" s="7"/>
      <c r="SV32" s="7"/>
      <c r="SW32" s="7"/>
      <c r="SX32" s="7"/>
      <c r="SY32" s="7"/>
      <c r="SZ32" s="7"/>
      <c r="TA32" s="7"/>
      <c r="TB32" s="7"/>
      <c r="TC32" s="7"/>
      <c r="TD32" s="7"/>
      <c r="TE32" s="7"/>
      <c r="TF32" s="7"/>
      <c r="TG32" s="7"/>
      <c r="TH32" s="7"/>
      <c r="TI32" s="7"/>
      <c r="TJ32" s="7"/>
      <c r="TK32" s="7"/>
      <c r="TL32" s="7"/>
      <c r="TM32" s="7"/>
      <c r="TN32" s="7"/>
      <c r="TO32" s="7"/>
      <c r="TP32" s="7"/>
      <c r="TQ32" s="7"/>
      <c r="TR32" s="7"/>
      <c r="TS32" s="7"/>
      <c r="TT32" s="7"/>
      <c r="TU32" s="7"/>
      <c r="TV32" s="7"/>
      <c r="TW32" s="7"/>
      <c r="TX32" s="7"/>
      <c r="TY32" s="7"/>
      <c r="TZ32" s="7"/>
      <c r="UA32" s="7"/>
      <c r="UB32" s="7"/>
      <c r="UC32" s="7"/>
      <c r="UD32" s="7"/>
      <c r="UE32" s="7"/>
    </row>
    <row r="33" spans="1:551" s="116" customFormat="1" ht="13.15" customHeight="1" x14ac:dyDescent="0.3">
      <c r="A33" s="142">
        <v>43939</v>
      </c>
      <c r="B33" s="122" t="s">
        <v>104</v>
      </c>
      <c r="C33" s="126"/>
      <c r="D33" s="127"/>
      <c r="E33" s="135"/>
      <c r="F33" s="127"/>
      <c r="G33" s="145"/>
      <c r="H33" s="143"/>
      <c r="I33" s="150">
        <v>561</v>
      </c>
      <c r="J33" s="134">
        <v>32</v>
      </c>
      <c r="K33" s="41">
        <f t="shared" si="0"/>
        <v>593</v>
      </c>
      <c r="L33" s="144"/>
      <c r="M33" s="137"/>
      <c r="N33" s="127"/>
      <c r="O33" s="127"/>
      <c r="P33" s="127"/>
      <c r="Q33" s="145"/>
      <c r="R33" s="143"/>
      <c r="S33" s="123">
        <f t="shared" si="1"/>
        <v>16522</v>
      </c>
      <c r="T33" s="124">
        <f t="shared" si="3"/>
        <v>700</v>
      </c>
      <c r="U33" s="125">
        <f t="shared" si="2"/>
        <v>17222</v>
      </c>
      <c r="V33" s="147"/>
      <c r="RO33" s="7"/>
      <c r="RP33" s="7"/>
      <c r="RQ33" s="7"/>
      <c r="RR33" s="7"/>
      <c r="RS33" s="7"/>
      <c r="RT33" s="7"/>
      <c r="RU33" s="7"/>
      <c r="RV33" s="7"/>
      <c r="RW33" s="7"/>
      <c r="RX33" s="7"/>
      <c r="RY33" s="7"/>
      <c r="RZ33" s="7"/>
      <c r="SA33" s="7"/>
      <c r="SB33" s="7"/>
      <c r="SC33" s="7"/>
      <c r="SD33" s="7"/>
      <c r="SE33" s="7"/>
      <c r="SF33" s="7"/>
      <c r="SG33" s="7"/>
      <c r="SH33" s="7"/>
      <c r="SI33" s="7"/>
      <c r="SJ33" s="7"/>
      <c r="SK33" s="7"/>
      <c r="SL33" s="7"/>
      <c r="SM33" s="7"/>
      <c r="SN33" s="7"/>
      <c r="SO33" s="7"/>
      <c r="SP33" s="7"/>
      <c r="SQ33" s="7"/>
      <c r="SR33" s="7"/>
      <c r="SS33" s="7"/>
      <c r="ST33" s="7"/>
      <c r="SU33" s="7"/>
      <c r="SV33" s="7"/>
      <c r="SW33" s="7"/>
      <c r="SX33" s="7"/>
      <c r="SY33" s="7"/>
      <c r="SZ33" s="7"/>
      <c r="TA33" s="7"/>
      <c r="TB33" s="7"/>
      <c r="TC33" s="7"/>
      <c r="TD33" s="7"/>
      <c r="TE33" s="7"/>
      <c r="TF33" s="7"/>
      <c r="TG33" s="7"/>
      <c r="TH33" s="7"/>
      <c r="TI33" s="7"/>
      <c r="TJ33" s="7"/>
      <c r="TK33" s="7"/>
      <c r="TL33" s="7"/>
      <c r="TM33" s="7"/>
      <c r="TN33" s="7"/>
      <c r="TO33" s="7"/>
      <c r="TP33" s="7"/>
      <c r="TQ33" s="7"/>
      <c r="TR33" s="7"/>
      <c r="TS33" s="7"/>
      <c r="TT33" s="7"/>
      <c r="TU33" s="7"/>
      <c r="TV33" s="7"/>
      <c r="TW33" s="7"/>
      <c r="TX33" s="7"/>
      <c r="TY33" s="7"/>
      <c r="TZ33" s="7"/>
      <c r="UA33" s="7"/>
      <c r="UB33" s="7"/>
      <c r="UC33" s="7"/>
      <c r="UD33" s="7"/>
      <c r="UE33" s="7"/>
    </row>
    <row r="34" spans="1:551" ht="13.15" customHeight="1" x14ac:dyDescent="0.3">
      <c r="A34" s="142">
        <v>43938</v>
      </c>
      <c r="B34" s="122" t="s">
        <v>104</v>
      </c>
      <c r="C34" s="148">
        <v>416</v>
      </c>
      <c r="D34" s="143">
        <v>6107</v>
      </c>
      <c r="E34" s="143">
        <v>2194</v>
      </c>
      <c r="F34" s="143">
        <v>41</v>
      </c>
      <c r="G34" s="145">
        <f>ONS_WeeklyRegistratedDeaths!T33-ONS_WeeklyRegistratedDeaths!AA33</f>
        <v>8758</v>
      </c>
      <c r="H34" s="143">
        <f>ONS_WeeklyOccurrenceDeaths!T33-ONS_WeeklyOccurrenceDeaths!AA33</f>
        <v>8036</v>
      </c>
      <c r="I34" s="150">
        <v>598</v>
      </c>
      <c r="J34" s="134">
        <v>29</v>
      </c>
      <c r="K34" s="41">
        <f t="shared" si="0"/>
        <v>627</v>
      </c>
      <c r="L34" s="144">
        <f>SUM(K34:K40)</f>
        <v>4946</v>
      </c>
      <c r="M34" s="149">
        <f t="shared" ref="M34:R34" si="5">M41+C34</f>
        <v>882</v>
      </c>
      <c r="N34" s="143">
        <f t="shared" si="5"/>
        <v>14780</v>
      </c>
      <c r="O34" s="143">
        <f t="shared" si="5"/>
        <v>3345</v>
      </c>
      <c r="P34" s="143">
        <f t="shared" si="5"/>
        <v>86</v>
      </c>
      <c r="Q34" s="143">
        <f t="shared" si="5"/>
        <v>19093</v>
      </c>
      <c r="R34" s="143">
        <f t="shared" si="5"/>
        <v>23368</v>
      </c>
      <c r="S34" s="123">
        <f t="shared" si="1"/>
        <v>15961</v>
      </c>
      <c r="T34" s="124">
        <f t="shared" si="3"/>
        <v>668</v>
      </c>
      <c r="U34" s="125">
        <f t="shared" si="2"/>
        <v>16629</v>
      </c>
      <c r="V34" s="151"/>
    </row>
    <row r="35" spans="1:551" ht="13.15" customHeight="1" x14ac:dyDescent="0.3">
      <c r="A35" s="142">
        <v>43937</v>
      </c>
      <c r="B35" s="122" t="s">
        <v>104</v>
      </c>
      <c r="C35" s="126"/>
      <c r="D35" s="127"/>
      <c r="E35" s="127"/>
      <c r="F35" s="127"/>
      <c r="G35" s="145"/>
      <c r="H35" s="143"/>
      <c r="I35" s="150">
        <v>628</v>
      </c>
      <c r="J35" s="134">
        <v>35</v>
      </c>
      <c r="K35" s="41">
        <f t="shared" si="0"/>
        <v>663</v>
      </c>
      <c r="L35" s="144"/>
      <c r="M35" s="137"/>
      <c r="N35" s="127"/>
      <c r="O35" s="127"/>
      <c r="P35" s="127"/>
      <c r="Q35" s="145"/>
      <c r="R35" s="143"/>
      <c r="S35" s="123">
        <f t="shared" si="1"/>
        <v>15363</v>
      </c>
      <c r="T35" s="124">
        <f t="shared" si="3"/>
        <v>639</v>
      </c>
      <c r="U35" s="125">
        <f t="shared" si="2"/>
        <v>16002</v>
      </c>
      <c r="V35" s="151"/>
    </row>
    <row r="36" spans="1:551" ht="13.15" customHeight="1" x14ac:dyDescent="0.3">
      <c r="A36" s="142">
        <v>43936</v>
      </c>
      <c r="B36" s="122" t="s">
        <v>104</v>
      </c>
      <c r="C36" s="126"/>
      <c r="D36" s="127"/>
      <c r="E36" s="127"/>
      <c r="F36" s="127"/>
      <c r="G36" s="145"/>
      <c r="H36" s="152"/>
      <c r="I36" s="150">
        <v>679</v>
      </c>
      <c r="J36" s="134">
        <v>38</v>
      </c>
      <c r="K36" s="41">
        <f t="shared" si="0"/>
        <v>717</v>
      </c>
      <c r="L36" s="153"/>
      <c r="M36" s="137"/>
      <c r="N36" s="127"/>
      <c r="O36" s="127"/>
      <c r="P36" s="127"/>
      <c r="Q36" s="145"/>
      <c r="R36" s="152"/>
      <c r="S36" s="123">
        <f t="shared" si="1"/>
        <v>14735</v>
      </c>
      <c r="T36" s="124">
        <f t="shared" si="3"/>
        <v>604</v>
      </c>
      <c r="U36" s="125">
        <f t="shared" si="2"/>
        <v>15339</v>
      </c>
      <c r="V36" s="151"/>
    </row>
    <row r="37" spans="1:551" ht="13.15" customHeight="1" x14ac:dyDescent="0.3">
      <c r="A37" s="142">
        <v>43935</v>
      </c>
      <c r="B37" s="122" t="s">
        <v>104</v>
      </c>
      <c r="C37" s="126"/>
      <c r="D37" s="127"/>
      <c r="E37" s="127"/>
      <c r="F37" s="127"/>
      <c r="G37" s="145"/>
      <c r="H37" s="143"/>
      <c r="I37" s="150">
        <v>637</v>
      </c>
      <c r="J37" s="134">
        <v>26</v>
      </c>
      <c r="K37" s="41">
        <f t="shared" si="0"/>
        <v>663</v>
      </c>
      <c r="L37" s="144"/>
      <c r="M37" s="137"/>
      <c r="N37" s="127"/>
      <c r="O37" s="127"/>
      <c r="P37" s="127"/>
      <c r="Q37" s="145"/>
      <c r="R37" s="143"/>
      <c r="S37" s="123">
        <f t="shared" si="1"/>
        <v>14056</v>
      </c>
      <c r="T37" s="124">
        <f t="shared" si="3"/>
        <v>566</v>
      </c>
      <c r="U37" s="125">
        <f t="shared" si="2"/>
        <v>14622</v>
      </c>
      <c r="V37" s="151"/>
    </row>
    <row r="38" spans="1:551" ht="13.15" customHeight="1" x14ac:dyDescent="0.3">
      <c r="A38" s="142">
        <v>43934</v>
      </c>
      <c r="B38" s="122" t="s">
        <v>104</v>
      </c>
      <c r="C38" s="126"/>
      <c r="D38" s="127"/>
      <c r="E38" s="127"/>
      <c r="F38" s="127"/>
      <c r="G38" s="145"/>
      <c r="H38" s="143"/>
      <c r="I38" s="150">
        <v>685</v>
      </c>
      <c r="J38" s="134">
        <v>44</v>
      </c>
      <c r="K38" s="41">
        <f t="shared" si="0"/>
        <v>729</v>
      </c>
      <c r="L38" s="144"/>
      <c r="M38" s="137"/>
      <c r="N38" s="127"/>
      <c r="O38" s="127"/>
      <c r="P38" s="127"/>
      <c r="Q38" s="145"/>
      <c r="R38" s="143"/>
      <c r="S38" s="123">
        <f t="shared" si="1"/>
        <v>13419</v>
      </c>
      <c r="T38" s="124">
        <f t="shared" si="3"/>
        <v>540</v>
      </c>
      <c r="U38" s="125">
        <f t="shared" si="2"/>
        <v>13959</v>
      </c>
      <c r="V38" s="151"/>
    </row>
    <row r="39" spans="1:551" ht="13.15" customHeight="1" x14ac:dyDescent="0.3">
      <c r="A39" s="142">
        <v>43933</v>
      </c>
      <c r="B39" s="122" t="s">
        <v>104</v>
      </c>
      <c r="C39" s="126"/>
      <c r="D39" s="127"/>
      <c r="E39" s="127"/>
      <c r="F39" s="127"/>
      <c r="G39" s="145"/>
      <c r="H39" s="143"/>
      <c r="I39" s="150">
        <v>711</v>
      </c>
      <c r="J39" s="134">
        <v>36</v>
      </c>
      <c r="K39" s="41">
        <f t="shared" si="0"/>
        <v>747</v>
      </c>
      <c r="L39" s="144"/>
      <c r="M39" s="137"/>
      <c r="N39" s="127"/>
      <c r="O39" s="127"/>
      <c r="P39" s="127"/>
      <c r="Q39" s="145"/>
      <c r="R39" s="143"/>
      <c r="S39" s="123">
        <f t="shared" si="1"/>
        <v>12734</v>
      </c>
      <c r="T39" s="124">
        <f t="shared" si="3"/>
        <v>496</v>
      </c>
      <c r="U39" s="125">
        <f t="shared" si="2"/>
        <v>13230</v>
      </c>
      <c r="V39" s="151"/>
    </row>
    <row r="40" spans="1:551" ht="13.15" customHeight="1" x14ac:dyDescent="0.3">
      <c r="A40" s="142">
        <v>43932</v>
      </c>
      <c r="B40" s="122" t="s">
        <v>104</v>
      </c>
      <c r="C40" s="126"/>
      <c r="D40" s="127"/>
      <c r="E40" s="127"/>
      <c r="F40" s="127"/>
      <c r="G40" s="145"/>
      <c r="H40" s="143"/>
      <c r="I40" s="150">
        <v>769</v>
      </c>
      <c r="J40" s="134">
        <v>31</v>
      </c>
      <c r="K40" s="41">
        <f t="shared" si="0"/>
        <v>800</v>
      </c>
      <c r="L40" s="144"/>
      <c r="M40" s="137"/>
      <c r="N40" s="127"/>
      <c r="O40" s="127"/>
      <c r="P40" s="127"/>
      <c r="Q40" s="145"/>
      <c r="R40" s="143"/>
      <c r="S40" s="123">
        <f t="shared" si="1"/>
        <v>12023</v>
      </c>
      <c r="T40" s="124">
        <f t="shared" si="3"/>
        <v>460</v>
      </c>
      <c r="U40" s="125">
        <f t="shared" si="2"/>
        <v>12483</v>
      </c>
      <c r="V40" s="151"/>
    </row>
    <row r="41" spans="1:551" ht="13.15" customHeight="1" x14ac:dyDescent="0.3">
      <c r="A41" s="142">
        <v>43931</v>
      </c>
      <c r="B41" s="122" t="s">
        <v>104</v>
      </c>
      <c r="C41" s="148">
        <v>330</v>
      </c>
      <c r="D41" s="143">
        <v>4957</v>
      </c>
      <c r="E41" s="143">
        <v>898</v>
      </c>
      <c r="F41" s="143">
        <v>28</v>
      </c>
      <c r="G41" s="143">
        <f>ONS_WeeklyRegistratedDeaths!AA33-ONS_WeeklyRegistratedDeaths!AH33</f>
        <v>6213</v>
      </c>
      <c r="H41" s="143">
        <f>ONS_WeeklyOccurrenceDeaths!AA33-ONS_WeeklyOccurrenceDeaths!AH33</f>
        <v>8013</v>
      </c>
      <c r="I41" s="150">
        <v>730</v>
      </c>
      <c r="J41" s="134">
        <v>25</v>
      </c>
      <c r="K41" s="41">
        <f t="shared" si="0"/>
        <v>755</v>
      </c>
      <c r="L41" s="144">
        <f>SUM(K41:K47)</f>
        <v>5647</v>
      </c>
      <c r="M41" s="149">
        <f t="shared" ref="M41:R41" si="6">M48+C41</f>
        <v>466</v>
      </c>
      <c r="N41" s="143">
        <f t="shared" si="6"/>
        <v>8673</v>
      </c>
      <c r="O41" s="143">
        <f t="shared" si="6"/>
        <v>1151</v>
      </c>
      <c r="P41" s="143">
        <f t="shared" si="6"/>
        <v>45</v>
      </c>
      <c r="Q41" s="143">
        <f t="shared" si="6"/>
        <v>10335</v>
      </c>
      <c r="R41" s="143">
        <f t="shared" si="6"/>
        <v>15332</v>
      </c>
      <c r="S41" s="123">
        <f t="shared" si="1"/>
        <v>11254</v>
      </c>
      <c r="T41" s="124">
        <f t="shared" si="3"/>
        <v>429</v>
      </c>
      <c r="U41" s="125">
        <f t="shared" si="2"/>
        <v>11683</v>
      </c>
      <c r="V41" s="151"/>
    </row>
    <row r="42" spans="1:551" ht="13.15" customHeight="1" x14ac:dyDescent="0.3">
      <c r="A42" s="142">
        <v>43930</v>
      </c>
      <c r="B42" s="122" t="s">
        <v>104</v>
      </c>
      <c r="C42" s="126"/>
      <c r="D42" s="127"/>
      <c r="E42" s="127"/>
      <c r="F42" s="127"/>
      <c r="G42" s="145"/>
      <c r="H42" s="143"/>
      <c r="I42" s="150">
        <v>777</v>
      </c>
      <c r="J42" s="134">
        <v>43</v>
      </c>
      <c r="K42" s="41">
        <f t="shared" ref="K42:K73" si="7">I42+J42</f>
        <v>820</v>
      </c>
      <c r="L42" s="144"/>
      <c r="M42" s="137"/>
      <c r="N42" s="127"/>
      <c r="O42" s="127"/>
      <c r="P42" s="127"/>
      <c r="Q42" s="145"/>
      <c r="R42" s="143"/>
      <c r="S42" s="123">
        <f t="shared" si="1"/>
        <v>10524</v>
      </c>
      <c r="T42" s="124">
        <f t="shared" si="3"/>
        <v>404</v>
      </c>
      <c r="U42" s="125">
        <f t="shared" si="2"/>
        <v>10928</v>
      </c>
      <c r="V42" s="151"/>
    </row>
    <row r="43" spans="1:551" ht="13.15" customHeight="1" x14ac:dyDescent="0.3">
      <c r="A43" s="142">
        <v>43929</v>
      </c>
      <c r="B43" s="122" t="s">
        <v>104</v>
      </c>
      <c r="C43" s="126"/>
      <c r="D43" s="127"/>
      <c r="E43" s="127"/>
      <c r="F43" s="127"/>
      <c r="G43" s="145"/>
      <c r="H43" s="143"/>
      <c r="I43" s="150">
        <v>886</v>
      </c>
      <c r="J43" s="134">
        <v>42</v>
      </c>
      <c r="K43" s="41">
        <f t="shared" si="7"/>
        <v>928</v>
      </c>
      <c r="L43" s="144"/>
      <c r="M43" s="137"/>
      <c r="N43" s="127"/>
      <c r="O43" s="127"/>
      <c r="P43" s="127"/>
      <c r="Q43" s="145"/>
      <c r="R43" s="143"/>
      <c r="S43" s="123">
        <f t="shared" ref="S43:S74" si="8">S44+I43</f>
        <v>9747</v>
      </c>
      <c r="T43" s="124">
        <f t="shared" ref="T43:T74" si="9">T44+J43</f>
        <v>361</v>
      </c>
      <c r="U43" s="125">
        <f t="shared" ref="U43:U74" si="10">U44+K43</f>
        <v>10108</v>
      </c>
      <c r="V43" s="151"/>
    </row>
    <row r="44" spans="1:551" ht="13.15" customHeight="1" x14ac:dyDescent="0.3">
      <c r="A44" s="142">
        <v>43928</v>
      </c>
      <c r="B44" s="122" t="s">
        <v>104</v>
      </c>
      <c r="C44" s="126"/>
      <c r="D44" s="127"/>
      <c r="E44" s="127"/>
      <c r="F44" s="127"/>
      <c r="G44" s="145"/>
      <c r="H44" s="143"/>
      <c r="I44" s="150">
        <v>803</v>
      </c>
      <c r="J44" s="134">
        <v>32</v>
      </c>
      <c r="K44" s="41">
        <f t="shared" si="7"/>
        <v>835</v>
      </c>
      <c r="L44" s="144"/>
      <c r="M44" s="137"/>
      <c r="N44" s="127"/>
      <c r="O44" s="127"/>
      <c r="P44" s="127"/>
      <c r="Q44" s="145"/>
      <c r="R44" s="143"/>
      <c r="S44" s="123">
        <f t="shared" si="8"/>
        <v>8861</v>
      </c>
      <c r="T44" s="124">
        <f t="shared" si="9"/>
        <v>319</v>
      </c>
      <c r="U44" s="125">
        <f t="shared" si="10"/>
        <v>9180</v>
      </c>
      <c r="V44" s="151"/>
    </row>
    <row r="45" spans="1:551" ht="13.15" customHeight="1" x14ac:dyDescent="0.3">
      <c r="A45" s="142">
        <v>43927</v>
      </c>
      <c r="B45" s="122" t="s">
        <v>104</v>
      </c>
      <c r="C45" s="126"/>
      <c r="D45" s="127"/>
      <c r="E45" s="127"/>
      <c r="F45" s="127"/>
      <c r="G45" s="145"/>
      <c r="H45" s="143"/>
      <c r="I45" s="150">
        <v>724</v>
      </c>
      <c r="J45" s="134">
        <v>20</v>
      </c>
      <c r="K45" s="41">
        <f t="shared" si="7"/>
        <v>744</v>
      </c>
      <c r="L45" s="144"/>
      <c r="M45" s="137"/>
      <c r="N45" s="127"/>
      <c r="O45" s="127"/>
      <c r="P45" s="127"/>
      <c r="Q45" s="145"/>
      <c r="R45" s="143"/>
      <c r="S45" s="123">
        <f t="shared" si="8"/>
        <v>8058</v>
      </c>
      <c r="T45" s="124">
        <f t="shared" si="9"/>
        <v>287</v>
      </c>
      <c r="U45" s="125">
        <f t="shared" si="10"/>
        <v>8345</v>
      </c>
      <c r="V45" s="151"/>
    </row>
    <row r="46" spans="1:551" ht="13.15" customHeight="1" x14ac:dyDescent="0.3">
      <c r="A46" s="142">
        <v>43926</v>
      </c>
      <c r="B46" s="122" t="s">
        <v>104</v>
      </c>
      <c r="C46" s="126"/>
      <c r="D46" s="127"/>
      <c r="E46" s="127"/>
      <c r="F46" s="127"/>
      <c r="G46" s="145"/>
      <c r="H46" s="143"/>
      <c r="I46" s="150">
        <v>735</v>
      </c>
      <c r="J46" s="134">
        <v>30</v>
      </c>
      <c r="K46" s="41">
        <f t="shared" si="7"/>
        <v>765</v>
      </c>
      <c r="L46" s="144"/>
      <c r="M46" s="137"/>
      <c r="N46" s="127"/>
      <c r="O46" s="127"/>
      <c r="P46" s="127"/>
      <c r="Q46" s="145"/>
      <c r="R46" s="143"/>
      <c r="S46" s="123">
        <f t="shared" si="8"/>
        <v>7334</v>
      </c>
      <c r="T46" s="124">
        <f t="shared" si="9"/>
        <v>267</v>
      </c>
      <c r="U46" s="125">
        <f t="shared" si="10"/>
        <v>7601</v>
      </c>
      <c r="V46" s="151"/>
    </row>
    <row r="47" spans="1:551" ht="13.15" customHeight="1" x14ac:dyDescent="0.3">
      <c r="A47" s="142">
        <v>43925</v>
      </c>
      <c r="B47" s="122" t="s">
        <v>104</v>
      </c>
      <c r="C47" s="126"/>
      <c r="D47" s="127"/>
      <c r="E47" s="127"/>
      <c r="F47" s="127"/>
      <c r="G47" s="145"/>
      <c r="H47" s="143"/>
      <c r="I47" s="150">
        <v>769</v>
      </c>
      <c r="J47" s="134">
        <v>31</v>
      </c>
      <c r="K47" s="41">
        <f t="shared" si="7"/>
        <v>800</v>
      </c>
      <c r="L47" s="144"/>
      <c r="M47" s="137"/>
      <c r="N47" s="127"/>
      <c r="O47" s="127"/>
      <c r="P47" s="127"/>
      <c r="Q47" s="145"/>
      <c r="R47" s="143"/>
      <c r="S47" s="123">
        <f t="shared" si="8"/>
        <v>6599</v>
      </c>
      <c r="T47" s="124">
        <f t="shared" si="9"/>
        <v>237</v>
      </c>
      <c r="U47" s="125">
        <f t="shared" si="10"/>
        <v>6836</v>
      </c>
      <c r="V47" s="151"/>
    </row>
    <row r="48" spans="1:551" ht="13.15" customHeight="1" x14ac:dyDescent="0.3">
      <c r="A48" s="142">
        <v>43924</v>
      </c>
      <c r="B48" s="122" t="s">
        <v>104</v>
      </c>
      <c r="C48" s="148">
        <v>120</v>
      </c>
      <c r="D48" s="143">
        <v>3110</v>
      </c>
      <c r="E48" s="143">
        <v>229</v>
      </c>
      <c r="F48" s="143">
        <v>16</v>
      </c>
      <c r="G48" s="143">
        <f>ONS_WeeklyRegistratedDeaths!AH33-ONS_WeeklyRegistratedDeaths!AO33</f>
        <v>3475</v>
      </c>
      <c r="H48" s="143">
        <f>ONS_WeeklyOccurrenceDeaths!AH33-ONS_WeeklyOccurrenceDeaths!AO33</f>
        <v>5052</v>
      </c>
      <c r="I48" s="150">
        <v>663</v>
      </c>
      <c r="J48" s="134">
        <v>29</v>
      </c>
      <c r="K48" s="41">
        <f t="shared" si="7"/>
        <v>692</v>
      </c>
      <c r="L48" s="144">
        <f>SUM(K48:K54)</f>
        <v>3990</v>
      </c>
      <c r="M48" s="149">
        <f t="shared" ref="M48:R48" si="11">M55+C48</f>
        <v>136</v>
      </c>
      <c r="N48" s="143">
        <f t="shared" si="11"/>
        <v>3716</v>
      </c>
      <c r="O48" s="143">
        <f t="shared" si="11"/>
        <v>253</v>
      </c>
      <c r="P48" s="143">
        <f t="shared" si="11"/>
        <v>17</v>
      </c>
      <c r="Q48" s="143">
        <f t="shared" si="11"/>
        <v>4122</v>
      </c>
      <c r="R48" s="143">
        <f t="shared" si="11"/>
        <v>7319</v>
      </c>
      <c r="S48" s="123">
        <f t="shared" si="8"/>
        <v>5830</v>
      </c>
      <c r="T48" s="124">
        <f t="shared" si="9"/>
        <v>206</v>
      </c>
      <c r="U48" s="125">
        <f t="shared" si="10"/>
        <v>6036</v>
      </c>
      <c r="V48" s="151"/>
    </row>
    <row r="49" spans="1:22" ht="13.15" customHeight="1" x14ac:dyDescent="0.3">
      <c r="A49" s="142">
        <v>43923</v>
      </c>
      <c r="B49" s="122" t="s">
        <v>104</v>
      </c>
      <c r="C49" s="126"/>
      <c r="D49" s="127"/>
      <c r="E49" s="127"/>
      <c r="F49" s="127"/>
      <c r="G49" s="145"/>
      <c r="H49" s="143"/>
      <c r="I49" s="150">
        <v>626</v>
      </c>
      <c r="J49" s="134">
        <v>28</v>
      </c>
      <c r="K49" s="41">
        <f t="shared" si="7"/>
        <v>654</v>
      </c>
      <c r="L49" s="144"/>
      <c r="M49" s="137"/>
      <c r="N49" s="127"/>
      <c r="O49" s="127"/>
      <c r="P49" s="127"/>
      <c r="Q49" s="145"/>
      <c r="R49" s="143"/>
      <c r="S49" s="123">
        <f t="shared" si="8"/>
        <v>5167</v>
      </c>
      <c r="T49" s="124">
        <f t="shared" si="9"/>
        <v>177</v>
      </c>
      <c r="U49" s="125">
        <f t="shared" si="10"/>
        <v>5344</v>
      </c>
      <c r="V49" s="151"/>
    </row>
    <row r="50" spans="1:22" ht="13.15" customHeight="1" x14ac:dyDescent="0.3">
      <c r="A50" s="142">
        <v>43922</v>
      </c>
      <c r="B50" s="122" t="s">
        <v>104</v>
      </c>
      <c r="C50" s="126"/>
      <c r="D50" s="127"/>
      <c r="E50" s="127"/>
      <c r="F50" s="127"/>
      <c r="G50" s="145"/>
      <c r="H50" s="143"/>
      <c r="I50" s="150">
        <v>612</v>
      </c>
      <c r="J50" s="134">
        <v>21</v>
      </c>
      <c r="K50" s="41">
        <f t="shared" si="7"/>
        <v>633</v>
      </c>
      <c r="L50" s="144"/>
      <c r="M50" s="137"/>
      <c r="N50" s="127"/>
      <c r="O50" s="127"/>
      <c r="P50" s="127"/>
      <c r="Q50" s="145"/>
      <c r="R50" s="143"/>
      <c r="S50" s="123">
        <f t="shared" si="8"/>
        <v>4541</v>
      </c>
      <c r="T50" s="124">
        <f t="shared" si="9"/>
        <v>149</v>
      </c>
      <c r="U50" s="125">
        <f t="shared" si="10"/>
        <v>4690</v>
      </c>
      <c r="V50" s="151"/>
    </row>
    <row r="51" spans="1:22" ht="13.15" customHeight="1" x14ac:dyDescent="0.3">
      <c r="A51" s="142">
        <v>43921</v>
      </c>
      <c r="B51" s="122" t="s">
        <v>104</v>
      </c>
      <c r="C51" s="126"/>
      <c r="D51" s="127"/>
      <c r="E51" s="127"/>
      <c r="F51" s="127"/>
      <c r="G51" s="145"/>
      <c r="H51" s="143"/>
      <c r="I51" s="150">
        <v>371</v>
      </c>
      <c r="J51" s="134">
        <v>15</v>
      </c>
      <c r="K51" s="41">
        <f t="shared" si="7"/>
        <v>386</v>
      </c>
      <c r="L51" s="144"/>
      <c r="M51" s="137"/>
      <c r="N51" s="127"/>
      <c r="O51" s="127"/>
      <c r="P51" s="127"/>
      <c r="Q51" s="145"/>
      <c r="R51" s="143"/>
      <c r="S51" s="123">
        <f t="shared" si="8"/>
        <v>3929</v>
      </c>
      <c r="T51" s="124">
        <f t="shared" si="9"/>
        <v>128</v>
      </c>
      <c r="U51" s="125">
        <f t="shared" si="10"/>
        <v>4057</v>
      </c>
      <c r="V51" s="151"/>
    </row>
    <row r="52" spans="1:22" ht="13.15" customHeight="1" x14ac:dyDescent="0.3">
      <c r="A52" s="142">
        <v>43920</v>
      </c>
      <c r="B52" s="122" t="s">
        <v>104</v>
      </c>
      <c r="C52" s="126"/>
      <c r="D52" s="127"/>
      <c r="E52" s="127"/>
      <c r="F52" s="127"/>
      <c r="G52" s="145"/>
      <c r="H52" s="143"/>
      <c r="I52" s="150">
        <v>607</v>
      </c>
      <c r="J52" s="134">
        <v>16</v>
      </c>
      <c r="K52" s="41">
        <f t="shared" si="7"/>
        <v>623</v>
      </c>
      <c r="L52" s="144"/>
      <c r="M52" s="137"/>
      <c r="N52" s="127"/>
      <c r="O52" s="127"/>
      <c r="P52" s="127"/>
      <c r="Q52" s="145"/>
      <c r="R52" s="143"/>
      <c r="S52" s="123">
        <f t="shared" si="8"/>
        <v>3558</v>
      </c>
      <c r="T52" s="124">
        <f t="shared" si="9"/>
        <v>113</v>
      </c>
      <c r="U52" s="125">
        <f t="shared" si="10"/>
        <v>3671</v>
      </c>
      <c r="V52" s="151"/>
    </row>
    <row r="53" spans="1:22" ht="13.15" customHeight="1" x14ac:dyDescent="0.3">
      <c r="A53" s="142">
        <v>43919</v>
      </c>
      <c r="B53" s="122" t="s">
        <v>104</v>
      </c>
      <c r="C53" s="126"/>
      <c r="D53" s="127"/>
      <c r="E53" s="127"/>
      <c r="F53" s="127"/>
      <c r="G53" s="145"/>
      <c r="H53" s="143"/>
      <c r="I53" s="150">
        <v>612</v>
      </c>
      <c r="J53" s="134">
        <v>18</v>
      </c>
      <c r="K53" s="41">
        <f t="shared" si="7"/>
        <v>630</v>
      </c>
      <c r="L53" s="144"/>
      <c r="M53" s="137"/>
      <c r="N53" s="127"/>
      <c r="O53" s="127"/>
      <c r="P53" s="127"/>
      <c r="Q53" s="145"/>
      <c r="R53" s="143"/>
      <c r="S53" s="123">
        <f t="shared" si="8"/>
        <v>2951</v>
      </c>
      <c r="T53" s="124">
        <f t="shared" si="9"/>
        <v>97</v>
      </c>
      <c r="U53" s="125">
        <f t="shared" si="10"/>
        <v>3048</v>
      </c>
      <c r="V53" s="151"/>
    </row>
    <row r="54" spans="1:22" ht="13.15" customHeight="1" x14ac:dyDescent="0.3">
      <c r="A54" s="142">
        <v>43918</v>
      </c>
      <c r="B54" s="122" t="s">
        <v>104</v>
      </c>
      <c r="C54" s="126"/>
      <c r="D54" s="127"/>
      <c r="E54" s="127"/>
      <c r="F54" s="127"/>
      <c r="G54" s="145"/>
      <c r="H54" s="143"/>
      <c r="I54" s="150">
        <v>357</v>
      </c>
      <c r="J54" s="134">
        <v>15</v>
      </c>
      <c r="K54" s="41">
        <f t="shared" si="7"/>
        <v>372</v>
      </c>
      <c r="L54" s="144"/>
      <c r="M54" s="137"/>
      <c r="N54" s="127"/>
      <c r="O54" s="127"/>
      <c r="P54" s="127"/>
      <c r="Q54" s="145"/>
      <c r="R54" s="143"/>
      <c r="S54" s="123">
        <f t="shared" si="8"/>
        <v>2339</v>
      </c>
      <c r="T54" s="124">
        <f t="shared" si="9"/>
        <v>79</v>
      </c>
      <c r="U54" s="125">
        <f t="shared" si="10"/>
        <v>2418</v>
      </c>
      <c r="V54" s="151"/>
    </row>
    <row r="55" spans="1:22" ht="13.15" customHeight="1" x14ac:dyDescent="0.3">
      <c r="A55" s="142">
        <v>43917</v>
      </c>
      <c r="B55" s="122" t="s">
        <v>104</v>
      </c>
      <c r="C55" s="154">
        <v>15</v>
      </c>
      <c r="D55" s="152">
        <v>501</v>
      </c>
      <c r="E55" s="152">
        <v>22</v>
      </c>
      <c r="F55" s="152">
        <v>1</v>
      </c>
      <c r="G55" s="143">
        <f>ONS_WeeklyRegistratedDeaths!AO33-ONS_WeeklyRegistratedDeaths!AV33</f>
        <v>539</v>
      </c>
      <c r="H55" s="155">
        <f>ONS_WeeklyOccurrenceDeaths!AO33-ONS_WeeklyOccurrenceDeaths!AV33</f>
        <v>1826</v>
      </c>
      <c r="I55" s="150">
        <v>358</v>
      </c>
      <c r="J55" s="134">
        <v>10</v>
      </c>
      <c r="K55" s="41">
        <f t="shared" si="7"/>
        <v>368</v>
      </c>
      <c r="L55" s="144">
        <f>SUM(K55:K61)</f>
        <v>1600</v>
      </c>
      <c r="M55" s="146">
        <f t="shared" ref="M55:R55" si="12">M62+C55</f>
        <v>16</v>
      </c>
      <c r="N55" s="152">
        <f t="shared" si="12"/>
        <v>606</v>
      </c>
      <c r="O55" s="152">
        <f t="shared" si="12"/>
        <v>24</v>
      </c>
      <c r="P55" s="152">
        <f t="shared" si="12"/>
        <v>1</v>
      </c>
      <c r="Q55" s="152">
        <f t="shared" si="12"/>
        <v>647</v>
      </c>
      <c r="R55" s="152">
        <f t="shared" si="12"/>
        <v>2267</v>
      </c>
      <c r="S55" s="123">
        <f t="shared" si="8"/>
        <v>1982</v>
      </c>
      <c r="T55" s="124">
        <f t="shared" si="9"/>
        <v>64</v>
      </c>
      <c r="U55" s="125">
        <f t="shared" si="10"/>
        <v>2046</v>
      </c>
      <c r="V55" s="151"/>
    </row>
    <row r="56" spans="1:22" ht="13.15" customHeight="1" x14ac:dyDescent="0.3">
      <c r="A56" s="142">
        <v>43916</v>
      </c>
      <c r="B56" s="122" t="s">
        <v>104</v>
      </c>
      <c r="C56" s="126"/>
      <c r="D56" s="127"/>
      <c r="E56" s="127"/>
      <c r="F56" s="127"/>
      <c r="G56" s="145"/>
      <c r="H56" s="143"/>
      <c r="I56" s="150">
        <v>324</v>
      </c>
      <c r="J56" s="134">
        <v>11</v>
      </c>
      <c r="K56" s="41">
        <f t="shared" si="7"/>
        <v>335</v>
      </c>
      <c r="L56" s="144"/>
      <c r="M56" s="137"/>
      <c r="N56" s="127"/>
      <c r="O56" s="127"/>
      <c r="P56" s="127"/>
      <c r="Q56" s="145"/>
      <c r="R56" s="143"/>
      <c r="S56" s="123">
        <f t="shared" si="8"/>
        <v>1624</v>
      </c>
      <c r="T56" s="124">
        <f t="shared" si="9"/>
        <v>54</v>
      </c>
      <c r="U56" s="125">
        <f t="shared" si="10"/>
        <v>1678</v>
      </c>
      <c r="V56" s="151"/>
    </row>
    <row r="57" spans="1:22" ht="13.15" customHeight="1" x14ac:dyDescent="0.3">
      <c r="A57" s="142">
        <v>43915</v>
      </c>
      <c r="B57" s="122" t="s">
        <v>104</v>
      </c>
      <c r="C57" s="126"/>
      <c r="D57" s="127"/>
      <c r="E57" s="127"/>
      <c r="F57" s="127"/>
      <c r="G57" s="145"/>
      <c r="H57" s="143"/>
      <c r="I57" s="150">
        <v>249</v>
      </c>
      <c r="J57" s="134">
        <v>10</v>
      </c>
      <c r="K57" s="41">
        <f t="shared" si="7"/>
        <v>259</v>
      </c>
      <c r="L57" s="144"/>
      <c r="M57" s="137"/>
      <c r="N57" s="127"/>
      <c r="O57" s="127"/>
      <c r="P57" s="127"/>
      <c r="Q57" s="145"/>
      <c r="R57" s="143"/>
      <c r="S57" s="123">
        <f t="shared" si="8"/>
        <v>1300</v>
      </c>
      <c r="T57" s="124">
        <f t="shared" si="9"/>
        <v>43</v>
      </c>
      <c r="U57" s="125">
        <f t="shared" si="10"/>
        <v>1343</v>
      </c>
      <c r="V57" s="151"/>
    </row>
    <row r="58" spans="1:22" ht="13.15" customHeight="1" x14ac:dyDescent="0.3">
      <c r="A58" s="142">
        <v>43914</v>
      </c>
      <c r="B58" s="122" t="s">
        <v>104</v>
      </c>
      <c r="C58" s="126"/>
      <c r="D58" s="127"/>
      <c r="E58" s="127"/>
      <c r="F58" s="127"/>
      <c r="G58" s="145"/>
      <c r="H58" s="143"/>
      <c r="I58" s="150">
        <v>201</v>
      </c>
      <c r="J58" s="134">
        <v>9</v>
      </c>
      <c r="K58" s="41">
        <f t="shared" si="7"/>
        <v>210</v>
      </c>
      <c r="L58" s="144"/>
      <c r="M58" s="137"/>
      <c r="N58" s="127"/>
      <c r="O58" s="127"/>
      <c r="P58" s="127"/>
      <c r="Q58" s="145"/>
      <c r="R58" s="143"/>
      <c r="S58" s="123">
        <f t="shared" si="8"/>
        <v>1051</v>
      </c>
      <c r="T58" s="124">
        <f t="shared" si="9"/>
        <v>33</v>
      </c>
      <c r="U58" s="125">
        <f t="shared" si="10"/>
        <v>1084</v>
      </c>
      <c r="V58" s="151"/>
    </row>
    <row r="59" spans="1:22" ht="13.15" customHeight="1" x14ac:dyDescent="0.3">
      <c r="A59" s="142">
        <v>43913</v>
      </c>
      <c r="B59" s="122" t="s">
        <v>104</v>
      </c>
      <c r="C59" s="126"/>
      <c r="D59" s="127"/>
      <c r="E59" s="127"/>
      <c r="F59" s="127"/>
      <c r="G59" s="145"/>
      <c r="H59" s="143"/>
      <c r="I59" s="150">
        <v>159</v>
      </c>
      <c r="J59" s="134">
        <v>4</v>
      </c>
      <c r="K59" s="41">
        <f t="shared" si="7"/>
        <v>163</v>
      </c>
      <c r="L59" s="144"/>
      <c r="M59" s="137"/>
      <c r="N59" s="127"/>
      <c r="O59" s="127"/>
      <c r="P59" s="127"/>
      <c r="Q59" s="145"/>
      <c r="R59" s="143"/>
      <c r="S59" s="123">
        <f t="shared" si="8"/>
        <v>850</v>
      </c>
      <c r="T59" s="124">
        <f t="shared" si="9"/>
        <v>24</v>
      </c>
      <c r="U59" s="125">
        <f t="shared" si="10"/>
        <v>874</v>
      </c>
      <c r="V59" s="151"/>
    </row>
    <row r="60" spans="1:22" ht="13.15" customHeight="1" x14ac:dyDescent="0.3">
      <c r="A60" s="142">
        <v>43912</v>
      </c>
      <c r="B60" s="122" t="s">
        <v>104</v>
      </c>
      <c r="C60" s="126"/>
      <c r="D60" s="127"/>
      <c r="E60" s="127"/>
      <c r="F60" s="127"/>
      <c r="G60" s="145"/>
      <c r="H60" s="145"/>
      <c r="I60" s="150">
        <v>150</v>
      </c>
      <c r="J60" s="134">
        <v>5</v>
      </c>
      <c r="K60" s="41">
        <f t="shared" si="7"/>
        <v>155</v>
      </c>
      <c r="L60" s="156"/>
      <c r="M60" s="137"/>
      <c r="N60" s="127"/>
      <c r="O60" s="127"/>
      <c r="P60" s="127"/>
      <c r="Q60" s="145"/>
      <c r="R60" s="145"/>
      <c r="S60" s="123">
        <f t="shared" si="8"/>
        <v>691</v>
      </c>
      <c r="T60" s="124">
        <f t="shared" si="9"/>
        <v>20</v>
      </c>
      <c r="U60" s="125">
        <f t="shared" si="10"/>
        <v>711</v>
      </c>
      <c r="V60" s="151"/>
    </row>
    <row r="61" spans="1:22" ht="13.15" customHeight="1" x14ac:dyDescent="0.3">
      <c r="A61" s="142">
        <v>43911</v>
      </c>
      <c r="B61" s="122" t="s">
        <v>104</v>
      </c>
      <c r="C61" s="126"/>
      <c r="D61" s="127"/>
      <c r="E61" s="127"/>
      <c r="F61" s="127"/>
      <c r="G61" s="145"/>
      <c r="H61" s="145"/>
      <c r="I61" s="150">
        <v>103</v>
      </c>
      <c r="J61" s="134">
        <v>7</v>
      </c>
      <c r="K61" s="41">
        <f t="shared" si="7"/>
        <v>110</v>
      </c>
      <c r="L61" s="156"/>
      <c r="M61" s="137"/>
      <c r="N61" s="127"/>
      <c r="O61" s="127"/>
      <c r="P61" s="127"/>
      <c r="Q61" s="145"/>
      <c r="R61" s="145"/>
      <c r="S61" s="123">
        <f t="shared" si="8"/>
        <v>541</v>
      </c>
      <c r="T61" s="124">
        <f t="shared" si="9"/>
        <v>15</v>
      </c>
      <c r="U61" s="125">
        <f t="shared" si="10"/>
        <v>556</v>
      </c>
      <c r="V61" s="151"/>
    </row>
    <row r="62" spans="1:22" ht="13.15" customHeight="1" x14ac:dyDescent="0.3">
      <c r="A62" s="142">
        <v>43910</v>
      </c>
      <c r="B62" s="122" t="s">
        <v>104</v>
      </c>
      <c r="C62" s="154">
        <v>1</v>
      </c>
      <c r="D62" s="152">
        <v>100</v>
      </c>
      <c r="E62" s="152">
        <v>2</v>
      </c>
      <c r="F62" s="152">
        <v>0</v>
      </c>
      <c r="G62" s="143">
        <f>ONS_WeeklyRegistratedDeaths!AV33-ONS_WeeklyRegistratedDeaths!BC33</f>
        <v>103</v>
      </c>
      <c r="H62" s="143">
        <f>ONS_WeeklyOccurrenceDeaths!AV33-ONS_WeeklyOccurrenceDeaths!BC33</f>
        <v>397</v>
      </c>
      <c r="I62" s="150">
        <v>106</v>
      </c>
      <c r="J62" s="134">
        <v>2</v>
      </c>
      <c r="K62" s="41">
        <f t="shared" si="7"/>
        <v>108</v>
      </c>
      <c r="L62" s="144">
        <f>SUM(K62:K68)</f>
        <v>384</v>
      </c>
      <c r="M62" s="146">
        <f t="shared" ref="M62:R62" si="13">M69+C62</f>
        <v>1</v>
      </c>
      <c r="N62" s="152">
        <f t="shared" si="13"/>
        <v>105</v>
      </c>
      <c r="O62" s="152">
        <f t="shared" si="13"/>
        <v>2</v>
      </c>
      <c r="P62" s="152">
        <f t="shared" si="13"/>
        <v>0</v>
      </c>
      <c r="Q62" s="152">
        <f t="shared" si="13"/>
        <v>108</v>
      </c>
      <c r="R62" s="152">
        <f t="shared" si="13"/>
        <v>441</v>
      </c>
      <c r="S62" s="123">
        <f t="shared" si="8"/>
        <v>438</v>
      </c>
      <c r="T62" s="124">
        <f t="shared" si="9"/>
        <v>8</v>
      </c>
      <c r="U62" s="125">
        <f t="shared" si="10"/>
        <v>446</v>
      </c>
      <c r="V62" s="151"/>
    </row>
    <row r="63" spans="1:22" ht="13.15" customHeight="1" x14ac:dyDescent="0.3">
      <c r="A63" s="142">
        <v>43909</v>
      </c>
      <c r="B63" s="122" t="s">
        <v>104</v>
      </c>
      <c r="C63" s="126"/>
      <c r="D63" s="127"/>
      <c r="E63" s="127"/>
      <c r="F63" s="127"/>
      <c r="G63" s="145"/>
      <c r="H63" s="145"/>
      <c r="I63" s="150">
        <v>62</v>
      </c>
      <c r="J63" s="134">
        <v>3</v>
      </c>
      <c r="K63" s="41">
        <f t="shared" si="7"/>
        <v>65</v>
      </c>
      <c r="L63" s="156"/>
      <c r="M63" s="137"/>
      <c r="N63" s="127"/>
      <c r="O63" s="127"/>
      <c r="P63" s="127"/>
      <c r="Q63" s="145"/>
      <c r="R63" s="145"/>
      <c r="S63" s="123">
        <f t="shared" si="8"/>
        <v>332</v>
      </c>
      <c r="T63" s="124">
        <f t="shared" si="9"/>
        <v>6</v>
      </c>
      <c r="U63" s="125">
        <f t="shared" si="10"/>
        <v>338</v>
      </c>
      <c r="V63" s="151"/>
    </row>
    <row r="64" spans="1:22" ht="13.15" customHeight="1" x14ac:dyDescent="0.3">
      <c r="A64" s="142">
        <v>43908</v>
      </c>
      <c r="B64" s="122" t="s">
        <v>104</v>
      </c>
      <c r="C64" s="126"/>
      <c r="D64" s="127"/>
      <c r="E64" s="127"/>
      <c r="F64" s="127"/>
      <c r="G64" s="145"/>
      <c r="H64" s="145"/>
      <c r="I64" s="150">
        <v>68</v>
      </c>
      <c r="J64" s="134">
        <v>0</v>
      </c>
      <c r="K64" s="41">
        <f t="shared" si="7"/>
        <v>68</v>
      </c>
      <c r="L64" s="156"/>
      <c r="M64" s="137"/>
      <c r="N64" s="127"/>
      <c r="O64" s="127"/>
      <c r="P64" s="127"/>
      <c r="Q64" s="145"/>
      <c r="R64" s="145"/>
      <c r="S64" s="123">
        <f t="shared" si="8"/>
        <v>270</v>
      </c>
      <c r="T64" s="124">
        <f t="shared" si="9"/>
        <v>3</v>
      </c>
      <c r="U64" s="125">
        <f t="shared" si="10"/>
        <v>273</v>
      </c>
      <c r="V64" s="151"/>
    </row>
    <row r="65" spans="1:22" ht="13.15" customHeight="1" x14ac:dyDescent="0.3">
      <c r="A65" s="142">
        <v>43907</v>
      </c>
      <c r="B65" s="122" t="s">
        <v>104</v>
      </c>
      <c r="C65" s="126"/>
      <c r="D65" s="127"/>
      <c r="E65" s="127"/>
      <c r="F65" s="127"/>
      <c r="G65" s="145"/>
      <c r="H65" s="145"/>
      <c r="I65" s="150">
        <v>47</v>
      </c>
      <c r="J65" s="134">
        <v>0</v>
      </c>
      <c r="K65" s="41">
        <f t="shared" si="7"/>
        <v>47</v>
      </c>
      <c r="L65" s="156"/>
      <c r="M65" s="137"/>
      <c r="N65" s="127"/>
      <c r="O65" s="127"/>
      <c r="P65" s="127"/>
      <c r="Q65" s="145"/>
      <c r="R65" s="145"/>
      <c r="S65" s="123">
        <f t="shared" si="8"/>
        <v>202</v>
      </c>
      <c r="T65" s="124">
        <f t="shared" si="9"/>
        <v>3</v>
      </c>
      <c r="U65" s="125">
        <f t="shared" si="10"/>
        <v>205</v>
      </c>
      <c r="V65" s="151"/>
    </row>
    <row r="66" spans="1:22" ht="13.15" customHeight="1" x14ac:dyDescent="0.3">
      <c r="A66" s="142">
        <v>43906</v>
      </c>
      <c r="B66" s="122" t="s">
        <v>104</v>
      </c>
      <c r="C66" s="126"/>
      <c r="D66" s="127"/>
      <c r="E66" s="127"/>
      <c r="F66" s="127"/>
      <c r="G66" s="145"/>
      <c r="H66" s="145"/>
      <c r="I66" s="150">
        <v>42</v>
      </c>
      <c r="J66" s="134">
        <v>3</v>
      </c>
      <c r="K66" s="41">
        <f t="shared" si="7"/>
        <v>45</v>
      </c>
      <c r="L66" s="156"/>
      <c r="M66" s="137"/>
      <c r="N66" s="127"/>
      <c r="O66" s="127"/>
      <c r="P66" s="127"/>
      <c r="Q66" s="145"/>
      <c r="R66" s="145"/>
      <c r="S66" s="123">
        <f t="shared" si="8"/>
        <v>155</v>
      </c>
      <c r="T66" s="124">
        <f t="shared" si="9"/>
        <v>3</v>
      </c>
      <c r="U66" s="125">
        <f t="shared" si="10"/>
        <v>158</v>
      </c>
      <c r="V66" s="151"/>
    </row>
    <row r="67" spans="1:22" ht="13.15" customHeight="1" x14ac:dyDescent="0.3">
      <c r="A67" s="142">
        <v>43905</v>
      </c>
      <c r="B67" s="122" t="s">
        <v>104</v>
      </c>
      <c r="C67" s="126"/>
      <c r="D67" s="127"/>
      <c r="E67" s="127"/>
      <c r="F67" s="127"/>
      <c r="G67" s="145"/>
      <c r="H67" s="145"/>
      <c r="I67" s="150">
        <v>28</v>
      </c>
      <c r="J67" s="134">
        <v>0</v>
      </c>
      <c r="K67" s="41">
        <f t="shared" si="7"/>
        <v>28</v>
      </c>
      <c r="L67" s="156"/>
      <c r="M67" s="137"/>
      <c r="N67" s="127"/>
      <c r="O67" s="127"/>
      <c r="P67" s="127"/>
      <c r="Q67" s="145"/>
      <c r="R67" s="145"/>
      <c r="S67" s="123">
        <f t="shared" si="8"/>
        <v>113</v>
      </c>
      <c r="T67" s="124">
        <f t="shared" si="9"/>
        <v>0</v>
      </c>
      <c r="U67" s="125">
        <f t="shared" si="10"/>
        <v>113</v>
      </c>
      <c r="V67" s="151"/>
    </row>
    <row r="68" spans="1:22" ht="13.15" customHeight="1" x14ac:dyDescent="0.3">
      <c r="A68" s="142">
        <v>43904</v>
      </c>
      <c r="B68" s="122" t="s">
        <v>104</v>
      </c>
      <c r="C68" s="126"/>
      <c r="D68" s="127"/>
      <c r="E68" s="127"/>
      <c r="F68" s="127"/>
      <c r="G68" s="145"/>
      <c r="H68" s="145"/>
      <c r="I68" s="150">
        <v>23</v>
      </c>
      <c r="J68" s="134"/>
      <c r="K68" s="41">
        <f t="shared" si="7"/>
        <v>23</v>
      </c>
      <c r="L68" s="156"/>
      <c r="M68" s="137"/>
      <c r="N68" s="127"/>
      <c r="O68" s="127"/>
      <c r="P68" s="127"/>
      <c r="Q68" s="145"/>
      <c r="R68" s="145"/>
      <c r="S68" s="123">
        <f t="shared" si="8"/>
        <v>85</v>
      </c>
      <c r="T68" s="124">
        <f t="shared" si="9"/>
        <v>0</v>
      </c>
      <c r="U68" s="125">
        <f t="shared" si="10"/>
        <v>85</v>
      </c>
      <c r="V68" s="151"/>
    </row>
    <row r="69" spans="1:22" ht="13.15" customHeight="1" x14ac:dyDescent="0.3">
      <c r="A69" s="142">
        <v>43903</v>
      </c>
      <c r="B69" s="122" t="s">
        <v>104</v>
      </c>
      <c r="C69" s="154">
        <v>0</v>
      </c>
      <c r="D69" s="152">
        <v>5</v>
      </c>
      <c r="E69" s="152">
        <v>0</v>
      </c>
      <c r="F69" s="152">
        <v>0</v>
      </c>
      <c r="G69" s="143">
        <f>ONS_WeeklyRegistratedDeaths!BC33-ONS_WeeklyRegistratedDeaths!BJ33</f>
        <v>5</v>
      </c>
      <c r="H69" s="143">
        <f>ONS_WeeklyOccurrenceDeaths!BC33-ONS_WeeklyOccurrenceDeaths!BJ33</f>
        <v>40</v>
      </c>
      <c r="I69" s="150">
        <v>19</v>
      </c>
      <c r="J69" s="157"/>
      <c r="K69" s="41">
        <f t="shared" si="7"/>
        <v>19</v>
      </c>
      <c r="L69" s="144">
        <f>SUM(K69:K75)</f>
        <v>55</v>
      </c>
      <c r="M69" s="146">
        <f t="shared" ref="M69:R69" si="14">M76+C69</f>
        <v>0</v>
      </c>
      <c r="N69" s="152">
        <f t="shared" si="14"/>
        <v>5</v>
      </c>
      <c r="O69" s="152">
        <f t="shared" si="14"/>
        <v>0</v>
      </c>
      <c r="P69" s="152">
        <f t="shared" si="14"/>
        <v>0</v>
      </c>
      <c r="Q69" s="152">
        <f t="shared" si="14"/>
        <v>5</v>
      </c>
      <c r="R69" s="152">
        <f t="shared" si="14"/>
        <v>44</v>
      </c>
      <c r="S69" s="123">
        <f t="shared" si="8"/>
        <v>62</v>
      </c>
      <c r="T69" s="124">
        <f t="shared" si="9"/>
        <v>0</v>
      </c>
      <c r="U69" s="125">
        <f t="shared" si="10"/>
        <v>62</v>
      </c>
      <c r="V69" s="151"/>
    </row>
    <row r="70" spans="1:22" ht="13.15" customHeight="1" x14ac:dyDescent="0.3">
      <c r="A70" s="142">
        <v>43902</v>
      </c>
      <c r="B70" s="122" t="s">
        <v>104</v>
      </c>
      <c r="C70" s="126"/>
      <c r="D70" s="127"/>
      <c r="E70" s="127"/>
      <c r="F70" s="127"/>
      <c r="G70" s="145"/>
      <c r="H70" s="145"/>
      <c r="I70" s="150">
        <v>14</v>
      </c>
      <c r="J70" s="157"/>
      <c r="K70" s="41">
        <f t="shared" si="7"/>
        <v>14</v>
      </c>
      <c r="L70" s="156"/>
      <c r="M70" s="137"/>
      <c r="N70" s="127"/>
      <c r="O70" s="127"/>
      <c r="P70" s="127"/>
      <c r="Q70" s="145"/>
      <c r="R70" s="145"/>
      <c r="S70" s="123">
        <f t="shared" si="8"/>
        <v>43</v>
      </c>
      <c r="T70" s="124">
        <f t="shared" si="9"/>
        <v>0</v>
      </c>
      <c r="U70" s="125">
        <f t="shared" si="10"/>
        <v>43</v>
      </c>
      <c r="V70" s="151"/>
    </row>
    <row r="71" spans="1:22" ht="13.15" customHeight="1" x14ac:dyDescent="0.3">
      <c r="A71" s="142">
        <v>43901</v>
      </c>
      <c r="B71" s="122" t="s">
        <v>104</v>
      </c>
      <c r="C71" s="126"/>
      <c r="D71" s="127"/>
      <c r="E71" s="127"/>
      <c r="F71" s="127"/>
      <c r="G71" s="145"/>
      <c r="H71" s="145"/>
      <c r="I71" s="150">
        <v>11</v>
      </c>
      <c r="J71" s="157"/>
      <c r="K71" s="41">
        <f t="shared" si="7"/>
        <v>11</v>
      </c>
      <c r="L71" s="156"/>
      <c r="M71" s="137"/>
      <c r="N71" s="127"/>
      <c r="O71" s="127"/>
      <c r="P71" s="127"/>
      <c r="Q71" s="145"/>
      <c r="R71" s="145"/>
      <c r="S71" s="123">
        <f t="shared" si="8"/>
        <v>29</v>
      </c>
      <c r="T71" s="124">
        <f t="shared" si="9"/>
        <v>0</v>
      </c>
      <c r="U71" s="125">
        <f t="shared" si="10"/>
        <v>29</v>
      </c>
      <c r="V71" s="151"/>
    </row>
    <row r="72" spans="1:22" ht="13.15" customHeight="1" x14ac:dyDescent="0.3">
      <c r="A72" s="142">
        <v>43900</v>
      </c>
      <c r="B72" s="122" t="s">
        <v>104</v>
      </c>
      <c r="C72" s="126"/>
      <c r="D72" s="127"/>
      <c r="E72" s="127"/>
      <c r="F72" s="127"/>
      <c r="G72" s="145"/>
      <c r="H72" s="145"/>
      <c r="I72" s="150">
        <v>1</v>
      </c>
      <c r="J72" s="157"/>
      <c r="K72" s="41">
        <f t="shared" si="7"/>
        <v>1</v>
      </c>
      <c r="L72" s="156"/>
      <c r="M72" s="137"/>
      <c r="N72" s="127"/>
      <c r="O72" s="127"/>
      <c r="P72" s="127"/>
      <c r="Q72" s="145"/>
      <c r="R72" s="145"/>
      <c r="S72" s="123">
        <f t="shared" si="8"/>
        <v>18</v>
      </c>
      <c r="T72" s="124">
        <f t="shared" si="9"/>
        <v>0</v>
      </c>
      <c r="U72" s="125">
        <f t="shared" si="10"/>
        <v>18</v>
      </c>
      <c r="V72" s="151"/>
    </row>
    <row r="73" spans="1:22" ht="13.15" customHeight="1" x14ac:dyDescent="0.3">
      <c r="A73" s="142">
        <v>43899</v>
      </c>
      <c r="B73" s="122" t="s">
        <v>104</v>
      </c>
      <c r="C73" s="126"/>
      <c r="D73" s="127"/>
      <c r="E73" s="127"/>
      <c r="F73" s="127"/>
      <c r="G73" s="145"/>
      <c r="H73" s="145"/>
      <c r="I73" s="150">
        <v>4</v>
      </c>
      <c r="J73" s="157"/>
      <c r="K73" s="41">
        <f t="shared" si="7"/>
        <v>4</v>
      </c>
      <c r="L73" s="156"/>
      <c r="M73" s="137"/>
      <c r="N73" s="127"/>
      <c r="O73" s="127"/>
      <c r="P73" s="127"/>
      <c r="Q73" s="145"/>
      <c r="R73" s="145"/>
      <c r="S73" s="123">
        <f t="shared" si="8"/>
        <v>17</v>
      </c>
      <c r="T73" s="124">
        <f t="shared" si="9"/>
        <v>0</v>
      </c>
      <c r="U73" s="125">
        <f t="shared" si="10"/>
        <v>17</v>
      </c>
      <c r="V73" s="151"/>
    </row>
    <row r="74" spans="1:22" ht="13.15" customHeight="1" x14ac:dyDescent="0.3">
      <c r="A74" s="142">
        <v>43898</v>
      </c>
      <c r="B74" s="122" t="s">
        <v>104</v>
      </c>
      <c r="C74" s="126"/>
      <c r="D74" s="127"/>
      <c r="E74" s="127"/>
      <c r="F74" s="127"/>
      <c r="G74" s="145"/>
      <c r="H74" s="145"/>
      <c r="I74" s="150">
        <v>5</v>
      </c>
      <c r="J74" s="157"/>
      <c r="K74" s="41">
        <f t="shared" ref="K74:K81" si="15">I74+J74</f>
        <v>5</v>
      </c>
      <c r="L74" s="156"/>
      <c r="M74" s="137"/>
      <c r="N74" s="127"/>
      <c r="O74" s="127"/>
      <c r="P74" s="127"/>
      <c r="Q74" s="145"/>
      <c r="R74" s="145"/>
      <c r="S74" s="123">
        <f t="shared" si="8"/>
        <v>13</v>
      </c>
      <c r="T74" s="124">
        <f t="shared" si="9"/>
        <v>0</v>
      </c>
      <c r="U74" s="125">
        <f t="shared" si="10"/>
        <v>13</v>
      </c>
      <c r="V74" s="151"/>
    </row>
    <row r="75" spans="1:22" ht="13.15" customHeight="1" x14ac:dyDescent="0.3">
      <c r="A75" s="142">
        <v>43897</v>
      </c>
      <c r="B75" s="122" t="s">
        <v>104</v>
      </c>
      <c r="C75" s="126"/>
      <c r="D75" s="127"/>
      <c r="E75" s="127"/>
      <c r="F75" s="127"/>
      <c r="G75" s="145"/>
      <c r="H75" s="145"/>
      <c r="I75" s="150">
        <v>1</v>
      </c>
      <c r="J75" s="157"/>
      <c r="K75" s="41">
        <f t="shared" si="15"/>
        <v>1</v>
      </c>
      <c r="L75" s="156"/>
      <c r="M75" s="137"/>
      <c r="N75" s="127"/>
      <c r="O75" s="127"/>
      <c r="P75" s="127"/>
      <c r="Q75" s="145"/>
      <c r="R75" s="145"/>
      <c r="S75" s="123">
        <f t="shared" ref="S75:S80" si="16">S76+I75</f>
        <v>8</v>
      </c>
      <c r="T75" s="124">
        <f t="shared" ref="T75:T80" si="17">T76+J75</f>
        <v>0</v>
      </c>
      <c r="U75" s="125">
        <f t="shared" ref="U75:U80" si="18">U76+K75</f>
        <v>8</v>
      </c>
      <c r="V75" s="151"/>
    </row>
    <row r="76" spans="1:22" ht="13.15" customHeight="1" x14ac:dyDescent="0.3">
      <c r="A76" s="142">
        <v>43896</v>
      </c>
      <c r="B76" s="122" t="s">
        <v>104</v>
      </c>
      <c r="C76" s="154">
        <v>0</v>
      </c>
      <c r="D76" s="152">
        <v>0</v>
      </c>
      <c r="E76" s="152">
        <v>0</v>
      </c>
      <c r="F76" s="152">
        <v>0</v>
      </c>
      <c r="G76" s="143">
        <f>ONS_WeeklyRegistratedDeaths!BJ33</f>
        <v>0</v>
      </c>
      <c r="H76" s="143">
        <f>ONS_WeeklyOccurrenceDeaths!BJ33</f>
        <v>4</v>
      </c>
      <c r="I76" s="150">
        <v>2</v>
      </c>
      <c r="J76" s="157"/>
      <c r="K76" s="41">
        <f t="shared" si="15"/>
        <v>2</v>
      </c>
      <c r="L76" s="144">
        <f>SUM(K76:K82)</f>
        <v>7</v>
      </c>
      <c r="M76" s="146">
        <f>C76</f>
        <v>0</v>
      </c>
      <c r="N76" s="152">
        <v>0</v>
      </c>
      <c r="O76" s="152">
        <f>E76</f>
        <v>0</v>
      </c>
      <c r="P76" s="152">
        <f>F76</f>
        <v>0</v>
      </c>
      <c r="Q76" s="155">
        <f>G76</f>
        <v>0</v>
      </c>
      <c r="R76" s="155">
        <f>H76</f>
        <v>4</v>
      </c>
      <c r="S76" s="123">
        <f t="shared" si="16"/>
        <v>7</v>
      </c>
      <c r="T76" s="124">
        <f t="shared" si="17"/>
        <v>0</v>
      </c>
      <c r="U76" s="125">
        <f t="shared" si="18"/>
        <v>7</v>
      </c>
      <c r="V76" s="151"/>
    </row>
    <row r="77" spans="1:22" ht="13.15" customHeight="1" x14ac:dyDescent="0.3">
      <c r="A77" s="142">
        <v>43895</v>
      </c>
      <c r="B77" s="122" t="s">
        <v>104</v>
      </c>
      <c r="C77" s="126"/>
      <c r="D77" s="127"/>
      <c r="E77" s="127"/>
      <c r="F77" s="127"/>
      <c r="G77" s="145"/>
      <c r="H77" s="145"/>
      <c r="I77" s="150">
        <v>2</v>
      </c>
      <c r="J77" s="157"/>
      <c r="K77" s="41">
        <f t="shared" si="15"/>
        <v>2</v>
      </c>
      <c r="L77" s="156"/>
      <c r="M77" s="137"/>
      <c r="N77" s="127"/>
      <c r="O77" s="127"/>
      <c r="P77" s="127"/>
      <c r="Q77" s="145"/>
      <c r="R77" s="145"/>
      <c r="S77" s="123">
        <f t="shared" si="16"/>
        <v>5</v>
      </c>
      <c r="T77" s="124">
        <f t="shared" si="17"/>
        <v>0</v>
      </c>
      <c r="U77" s="125">
        <f t="shared" si="18"/>
        <v>5</v>
      </c>
      <c r="V77" s="151"/>
    </row>
    <row r="78" spans="1:22" ht="13.15" customHeight="1" x14ac:dyDescent="0.3">
      <c r="A78" s="142">
        <v>43894</v>
      </c>
      <c r="B78" s="122" t="s">
        <v>104</v>
      </c>
      <c r="C78" s="126"/>
      <c r="D78" s="127"/>
      <c r="E78" s="127"/>
      <c r="F78" s="127"/>
      <c r="G78" s="145"/>
      <c r="H78" s="145"/>
      <c r="I78" s="150">
        <v>0</v>
      </c>
      <c r="J78" s="157"/>
      <c r="K78" s="41">
        <f t="shared" si="15"/>
        <v>0</v>
      </c>
      <c r="L78" s="156"/>
      <c r="M78" s="137"/>
      <c r="N78" s="127"/>
      <c r="O78" s="127"/>
      <c r="P78" s="127"/>
      <c r="Q78" s="145"/>
      <c r="R78" s="145"/>
      <c r="S78" s="123">
        <f t="shared" si="16"/>
        <v>3</v>
      </c>
      <c r="T78" s="124">
        <f t="shared" si="17"/>
        <v>0</v>
      </c>
      <c r="U78" s="125">
        <f t="shared" si="18"/>
        <v>3</v>
      </c>
      <c r="V78" s="151"/>
    </row>
    <row r="79" spans="1:22" ht="13.15" customHeight="1" x14ac:dyDescent="0.3">
      <c r="A79" s="142">
        <v>43893</v>
      </c>
      <c r="B79" s="122" t="s">
        <v>104</v>
      </c>
      <c r="C79" s="126"/>
      <c r="D79" s="127"/>
      <c r="E79" s="127"/>
      <c r="F79" s="127"/>
      <c r="G79" s="145"/>
      <c r="H79" s="145"/>
      <c r="I79" s="150">
        <v>2</v>
      </c>
      <c r="J79" s="157"/>
      <c r="K79" s="41">
        <f t="shared" si="15"/>
        <v>2</v>
      </c>
      <c r="L79" s="156"/>
      <c r="M79" s="137"/>
      <c r="N79" s="127"/>
      <c r="O79" s="127"/>
      <c r="P79" s="127"/>
      <c r="Q79" s="145"/>
      <c r="R79" s="145"/>
      <c r="S79" s="123">
        <f t="shared" si="16"/>
        <v>3</v>
      </c>
      <c r="T79" s="124">
        <f t="shared" si="17"/>
        <v>0</v>
      </c>
      <c r="U79" s="125">
        <f t="shared" si="18"/>
        <v>3</v>
      </c>
      <c r="V79" s="151"/>
    </row>
    <row r="80" spans="1:22" ht="13.15" customHeight="1" x14ac:dyDescent="0.3">
      <c r="A80" s="142">
        <v>43892</v>
      </c>
      <c r="B80" s="122" t="s">
        <v>104</v>
      </c>
      <c r="C80" s="126"/>
      <c r="D80" s="127"/>
      <c r="E80" s="127"/>
      <c r="F80" s="127"/>
      <c r="G80" s="145"/>
      <c r="H80" s="145"/>
      <c r="I80" s="150">
        <v>1</v>
      </c>
      <c r="J80" s="157"/>
      <c r="K80" s="41">
        <f t="shared" si="15"/>
        <v>1</v>
      </c>
      <c r="L80" s="156"/>
      <c r="M80" s="137"/>
      <c r="N80" s="127"/>
      <c r="O80" s="127"/>
      <c r="P80" s="127"/>
      <c r="Q80" s="145"/>
      <c r="R80" s="145"/>
      <c r="S80" s="123">
        <f t="shared" si="16"/>
        <v>1</v>
      </c>
      <c r="T80" s="124">
        <f t="shared" si="17"/>
        <v>0</v>
      </c>
      <c r="U80" s="125">
        <f t="shared" si="18"/>
        <v>1</v>
      </c>
      <c r="V80" s="151"/>
    </row>
    <row r="81" spans="1:551" ht="13.15" customHeight="1" x14ac:dyDescent="0.3">
      <c r="A81" s="158">
        <v>43891</v>
      </c>
      <c r="B81" s="159" t="s">
        <v>104</v>
      </c>
      <c r="C81" s="160"/>
      <c r="D81" s="161"/>
      <c r="E81" s="161"/>
      <c r="F81" s="161"/>
      <c r="G81" s="162"/>
      <c r="H81" s="162"/>
      <c r="I81" s="163">
        <v>0</v>
      </c>
      <c r="J81" s="164"/>
      <c r="K81" s="165">
        <f t="shared" si="15"/>
        <v>0</v>
      </c>
      <c r="L81" s="166"/>
      <c r="M81" s="167"/>
      <c r="N81" s="161"/>
      <c r="O81" s="161"/>
      <c r="P81" s="161"/>
      <c r="Q81" s="162"/>
      <c r="R81" s="162"/>
      <c r="S81" s="168">
        <f>I81</f>
        <v>0</v>
      </c>
      <c r="T81" s="169">
        <f>J81</f>
        <v>0</v>
      </c>
      <c r="U81" s="170">
        <f>K81</f>
        <v>0</v>
      </c>
      <c r="V81" s="151"/>
    </row>
    <row r="82" spans="1:551" x14ac:dyDescent="0.3">
      <c r="A82" s="171"/>
      <c r="B82" s="172"/>
      <c r="C82" s="172"/>
      <c r="D82" s="172"/>
      <c r="E82" s="172"/>
      <c r="F82" s="172"/>
      <c r="G82" s="173"/>
      <c r="H82" s="171"/>
      <c r="I82" s="171"/>
      <c r="J82" s="171"/>
      <c r="K82" s="171"/>
      <c r="L82" s="171"/>
      <c r="T82" s="151"/>
      <c r="U82" s="151"/>
      <c r="V82" s="151"/>
    </row>
    <row r="83" spans="1:551" x14ac:dyDescent="0.3">
      <c r="A83" s="171"/>
      <c r="B83" s="172"/>
      <c r="C83" s="172"/>
      <c r="D83" s="172"/>
      <c r="E83" s="172"/>
      <c r="F83" s="172"/>
      <c r="G83" s="173"/>
      <c r="H83" s="171"/>
      <c r="I83" s="171"/>
      <c r="J83" s="171"/>
      <c r="K83" s="171"/>
      <c r="L83" s="171"/>
      <c r="T83" s="151"/>
      <c r="U83" s="151"/>
      <c r="V83" s="151"/>
    </row>
    <row r="84" spans="1:551" x14ac:dyDescent="0.3">
      <c r="A84" s="174" t="s">
        <v>105</v>
      </c>
      <c r="B84" s="172"/>
      <c r="C84" s="172"/>
      <c r="D84" s="172"/>
      <c r="E84" s="172"/>
      <c r="F84" s="172"/>
      <c r="G84" s="173"/>
      <c r="H84" s="171"/>
      <c r="I84" s="171"/>
      <c r="J84" s="171"/>
      <c r="K84" s="171"/>
      <c r="L84" s="171"/>
      <c r="T84" s="151"/>
      <c r="U84" s="151"/>
      <c r="V84" s="151"/>
      <c r="RH84" s="70"/>
      <c r="RI84" s="70"/>
      <c r="RJ84" s="70"/>
      <c r="RK84" s="70"/>
      <c r="RL84" s="70"/>
      <c r="RM84" s="70"/>
      <c r="RN84" s="70"/>
      <c r="RO84" s="70"/>
      <c r="RP84" s="70"/>
      <c r="RQ84" s="70"/>
      <c r="RR84" s="70"/>
      <c r="RS84" s="70"/>
      <c r="RT84" s="70"/>
      <c r="RU84" s="70"/>
      <c r="RV84" s="70"/>
      <c r="RW84" s="70"/>
      <c r="RX84" s="70"/>
      <c r="RY84" s="70"/>
      <c r="RZ84" s="70"/>
      <c r="SA84" s="70"/>
      <c r="SB84" s="70"/>
      <c r="SC84" s="70"/>
      <c r="SD84" s="70"/>
      <c r="SE84" s="70"/>
      <c r="SF84" s="70"/>
      <c r="SG84" s="70"/>
      <c r="SH84" s="70"/>
      <c r="SI84" s="70"/>
      <c r="SJ84" s="70"/>
      <c r="SK84" s="70"/>
      <c r="SL84" s="70"/>
      <c r="SM84" s="70"/>
      <c r="SN84" s="70"/>
      <c r="SO84" s="70"/>
      <c r="SP84" s="70"/>
      <c r="SQ84" s="70"/>
      <c r="SR84" s="70"/>
      <c r="SS84" s="70"/>
      <c r="ST84" s="70"/>
      <c r="SU84" s="70"/>
      <c r="SV84" s="70"/>
      <c r="SW84" s="70"/>
      <c r="SX84" s="70"/>
      <c r="SY84" s="70"/>
      <c r="SZ84" s="70"/>
      <c r="TA84" s="70"/>
      <c r="TB84" s="70"/>
      <c r="TC84" s="70"/>
      <c r="TD84" s="70"/>
      <c r="TE84" s="70"/>
      <c r="TF84" s="70"/>
      <c r="TG84" s="70"/>
      <c r="TH84" s="70"/>
      <c r="TI84" s="70"/>
      <c r="TJ84" s="70"/>
      <c r="TK84" s="70"/>
      <c r="TL84" s="70"/>
      <c r="TM84" s="70"/>
      <c r="TN84" s="70"/>
      <c r="TO84" s="70"/>
      <c r="TP84" s="70"/>
      <c r="TQ84" s="70"/>
      <c r="TR84" s="70"/>
      <c r="TS84" s="70"/>
      <c r="TT84" s="70"/>
      <c r="TU84" s="70"/>
      <c r="TV84" s="70"/>
      <c r="TW84" s="70"/>
      <c r="TX84" s="70"/>
      <c r="TY84" s="70"/>
      <c r="TZ84" s="70"/>
      <c r="UA84" s="70"/>
      <c r="UB84" s="70"/>
      <c r="UC84" s="70"/>
      <c r="UD84" s="70"/>
      <c r="UE84" s="70"/>
    </row>
    <row r="85" spans="1:551" s="9" customFormat="1" x14ac:dyDescent="0.3">
      <c r="A85" s="9" t="s">
        <v>106</v>
      </c>
      <c r="C85" s="112"/>
      <c r="D85" s="112"/>
      <c r="E85" s="112"/>
      <c r="F85" s="112"/>
      <c r="G85" s="112"/>
      <c r="H85" s="112"/>
      <c r="I85" s="112"/>
      <c r="J85" s="112"/>
      <c r="K85" s="112"/>
      <c r="L85" s="112"/>
      <c r="T85" s="151"/>
      <c r="U85" s="151"/>
      <c r="V85" s="151"/>
    </row>
    <row r="86" spans="1:551" s="9" customFormat="1" x14ac:dyDescent="0.3">
      <c r="A86" s="150" t="s">
        <v>62</v>
      </c>
      <c r="B86" s="9" t="s">
        <v>107</v>
      </c>
      <c r="T86" s="151"/>
      <c r="U86" s="151"/>
      <c r="V86" s="151"/>
    </row>
    <row r="87" spans="1:551" s="9" customFormat="1" x14ac:dyDescent="0.3">
      <c r="A87" s="150" t="s">
        <v>61</v>
      </c>
      <c r="B87" s="175" t="s">
        <v>5</v>
      </c>
      <c r="T87" s="151"/>
      <c r="U87" s="151"/>
      <c r="V87" s="151"/>
    </row>
    <row r="88" spans="1:551" s="9" customFormat="1" x14ac:dyDescent="0.3">
      <c r="A88" s="9" t="s">
        <v>108</v>
      </c>
      <c r="T88" s="151"/>
      <c r="U88" s="151"/>
      <c r="V88" s="151"/>
    </row>
    <row r="89" spans="1:551" x14ac:dyDescent="0.3">
      <c r="A89" s="20" t="s">
        <v>109</v>
      </c>
      <c r="T89" s="151"/>
      <c r="U89" s="151"/>
      <c r="V89" s="151"/>
      <c r="RH89" s="70"/>
      <c r="RI89" s="70"/>
      <c r="RJ89" s="70"/>
      <c r="RK89" s="70"/>
      <c r="RL89" s="70"/>
      <c r="RM89" s="70"/>
      <c r="RN89" s="70"/>
      <c r="RO89" s="70"/>
      <c r="RP89" s="70"/>
      <c r="RQ89" s="70"/>
      <c r="RR89" s="70"/>
      <c r="RS89" s="70"/>
      <c r="RT89" s="70"/>
      <c r="RU89" s="70"/>
      <c r="RV89" s="70"/>
      <c r="RW89" s="70"/>
      <c r="RX89" s="70"/>
      <c r="RY89" s="70"/>
      <c r="RZ89" s="70"/>
      <c r="SA89" s="70"/>
      <c r="SB89" s="70"/>
      <c r="SC89" s="70"/>
      <c r="SD89" s="70"/>
      <c r="SE89" s="70"/>
      <c r="SF89" s="70"/>
      <c r="SG89" s="70"/>
      <c r="SH89" s="70"/>
      <c r="SI89" s="70"/>
      <c r="SJ89" s="70"/>
      <c r="SK89" s="70"/>
      <c r="SL89" s="70"/>
      <c r="SM89" s="70"/>
      <c r="SN89" s="70"/>
      <c r="SO89" s="70"/>
      <c r="SP89" s="70"/>
      <c r="SQ89" s="70"/>
      <c r="SR89" s="70"/>
      <c r="SS89" s="70"/>
      <c r="ST89" s="70"/>
      <c r="SU89" s="70"/>
      <c r="SV89" s="70"/>
      <c r="SW89" s="70"/>
      <c r="SX89" s="70"/>
      <c r="SY89" s="70"/>
      <c r="SZ89" s="70"/>
      <c r="TA89" s="70"/>
      <c r="TB89" s="70"/>
      <c r="TC89" s="70"/>
      <c r="TD89" s="70"/>
      <c r="TE89" s="70"/>
      <c r="TF89" s="70"/>
      <c r="TG89" s="70"/>
      <c r="TH89" s="70"/>
      <c r="TI89" s="70"/>
      <c r="TJ89" s="70"/>
      <c r="TK89" s="70"/>
      <c r="TL89" s="70"/>
      <c r="TM89" s="70"/>
      <c r="TN89" s="70"/>
      <c r="TO89" s="70"/>
      <c r="TP89" s="70"/>
      <c r="TQ89" s="70"/>
      <c r="TR89" s="70"/>
      <c r="TS89" s="70"/>
      <c r="TT89" s="70"/>
      <c r="TU89" s="70"/>
      <c r="TV89" s="70"/>
      <c r="TW89" s="70"/>
      <c r="TX89" s="70"/>
      <c r="TY89" s="70"/>
      <c r="TZ89" s="70"/>
      <c r="UA89" s="70"/>
      <c r="UB89" s="70"/>
      <c r="UC89" s="70"/>
      <c r="UD89" s="70"/>
      <c r="UE89" s="70"/>
    </row>
    <row r="90" spans="1:551" x14ac:dyDescent="0.3">
      <c r="A90" s="150" t="s">
        <v>62</v>
      </c>
      <c r="B90" s="176" t="s">
        <v>80</v>
      </c>
      <c r="RH90" s="70"/>
      <c r="RI90" s="70"/>
      <c r="RJ90" s="70"/>
      <c r="RK90" s="70"/>
      <c r="RL90" s="70"/>
      <c r="RM90" s="70"/>
      <c r="RN90" s="70"/>
      <c r="RO90" s="70"/>
      <c r="RP90" s="70"/>
      <c r="RQ90" s="70"/>
      <c r="RR90" s="70"/>
      <c r="RS90" s="70"/>
      <c r="RT90" s="70"/>
      <c r="RU90" s="70"/>
      <c r="RV90" s="70"/>
      <c r="RW90" s="70"/>
      <c r="RX90" s="70"/>
      <c r="RY90" s="70"/>
      <c r="RZ90" s="70"/>
      <c r="SA90" s="70"/>
      <c r="SB90" s="70"/>
      <c r="SC90" s="70"/>
      <c r="SD90" s="70"/>
      <c r="SE90" s="70"/>
      <c r="SF90" s="70"/>
      <c r="SG90" s="70"/>
      <c r="SH90" s="70"/>
      <c r="SI90" s="70"/>
      <c r="SJ90" s="70"/>
      <c r="SK90" s="70"/>
      <c r="SL90" s="70"/>
      <c r="SM90" s="70"/>
      <c r="SN90" s="70"/>
      <c r="SO90" s="70"/>
      <c r="SP90" s="70"/>
      <c r="SQ90" s="70"/>
      <c r="SR90" s="70"/>
      <c r="SS90" s="70"/>
      <c r="ST90" s="70"/>
      <c r="SU90" s="70"/>
      <c r="SV90" s="70"/>
      <c r="SW90" s="70"/>
      <c r="SX90" s="70"/>
      <c r="SY90" s="70"/>
      <c r="SZ90" s="70"/>
      <c r="TA90" s="70"/>
      <c r="TB90" s="70"/>
      <c r="TC90" s="70"/>
      <c r="TD90" s="70"/>
      <c r="TE90" s="70"/>
      <c r="TF90" s="70"/>
      <c r="TG90" s="70"/>
      <c r="TH90" s="70"/>
      <c r="TI90" s="70"/>
      <c r="TJ90" s="70"/>
      <c r="TK90" s="70"/>
      <c r="TL90" s="70"/>
      <c r="TM90" s="70"/>
      <c r="TN90" s="70"/>
      <c r="TO90" s="70"/>
      <c r="TP90" s="70"/>
      <c r="TQ90" s="70"/>
      <c r="TR90" s="70"/>
      <c r="TS90" s="70"/>
      <c r="TT90" s="70"/>
      <c r="TU90" s="70"/>
      <c r="TV90" s="70"/>
      <c r="TW90" s="70"/>
      <c r="TX90" s="70"/>
      <c r="TY90" s="70"/>
      <c r="TZ90" s="70"/>
      <c r="UA90" s="70"/>
      <c r="UB90" s="70"/>
      <c r="UC90" s="70"/>
      <c r="UD90" s="70"/>
      <c r="UE90" s="70"/>
    </row>
    <row r="91" spans="1:551" x14ac:dyDescent="0.3">
      <c r="A91" s="150" t="s">
        <v>61</v>
      </c>
      <c r="B91" s="177" t="s">
        <v>5</v>
      </c>
      <c r="RH91" s="70"/>
      <c r="RI91" s="70"/>
      <c r="RJ91" s="70"/>
      <c r="RK91" s="70"/>
      <c r="RL91" s="70"/>
      <c r="RM91" s="70"/>
      <c r="RN91" s="70"/>
      <c r="RO91" s="70"/>
      <c r="RP91" s="70"/>
      <c r="RQ91" s="70"/>
      <c r="RR91" s="70"/>
      <c r="RS91" s="70"/>
      <c r="RT91" s="70"/>
      <c r="RU91" s="70"/>
      <c r="RV91" s="70"/>
      <c r="RW91" s="70"/>
      <c r="RX91" s="70"/>
      <c r="RY91" s="70"/>
      <c r="RZ91" s="70"/>
      <c r="SA91" s="70"/>
      <c r="SB91" s="70"/>
      <c r="SC91" s="70"/>
      <c r="SD91" s="70"/>
      <c r="SE91" s="70"/>
      <c r="SF91" s="70"/>
      <c r="SG91" s="70"/>
      <c r="SH91" s="70"/>
      <c r="SI91" s="70"/>
      <c r="SJ91" s="70"/>
      <c r="SK91" s="70"/>
      <c r="SL91" s="70"/>
      <c r="SM91" s="70"/>
      <c r="SN91" s="70"/>
      <c r="SO91" s="70"/>
      <c r="SP91" s="70"/>
      <c r="SQ91" s="70"/>
      <c r="SR91" s="70"/>
      <c r="SS91" s="70"/>
      <c r="ST91" s="70"/>
      <c r="SU91" s="70"/>
      <c r="SV91" s="70"/>
      <c r="SW91" s="70"/>
      <c r="SX91" s="70"/>
      <c r="SY91" s="70"/>
      <c r="SZ91" s="70"/>
      <c r="TA91" s="70"/>
      <c r="TB91" s="70"/>
      <c r="TC91" s="70"/>
      <c r="TD91" s="70"/>
      <c r="TE91" s="70"/>
      <c r="TF91" s="70"/>
      <c r="TG91" s="70"/>
      <c r="TH91" s="70"/>
      <c r="TI91" s="70"/>
      <c r="TJ91" s="70"/>
      <c r="TK91" s="70"/>
      <c r="TL91" s="70"/>
      <c r="TM91" s="70"/>
      <c r="TN91" s="70"/>
      <c r="TO91" s="70"/>
      <c r="TP91" s="70"/>
      <c r="TQ91" s="70"/>
      <c r="TR91" s="70"/>
      <c r="TS91" s="70"/>
      <c r="TT91" s="70"/>
      <c r="TU91" s="70"/>
      <c r="TV91" s="70"/>
      <c r="TW91" s="70"/>
      <c r="TX91" s="70"/>
      <c r="TY91" s="70"/>
      <c r="TZ91" s="70"/>
      <c r="UA91" s="70"/>
      <c r="UB91" s="70"/>
      <c r="UC91" s="70"/>
      <c r="UD91" s="70"/>
      <c r="UE91" s="70"/>
    </row>
    <row r="92" spans="1:551" x14ac:dyDescent="0.3">
      <c r="A92" s="9" t="s">
        <v>110</v>
      </c>
      <c r="RH92" s="70"/>
      <c r="RI92" s="70"/>
      <c r="RJ92" s="70"/>
      <c r="RK92" s="70"/>
      <c r="RL92" s="70"/>
      <c r="RM92" s="70"/>
      <c r="RN92" s="70"/>
      <c r="RO92" s="70"/>
      <c r="RP92" s="70"/>
      <c r="RQ92" s="70"/>
      <c r="RR92" s="70"/>
      <c r="RS92" s="70"/>
      <c r="RT92" s="70"/>
      <c r="RU92" s="70"/>
      <c r="RV92" s="70"/>
      <c r="RW92" s="70"/>
      <c r="RX92" s="70"/>
      <c r="RY92" s="70"/>
      <c r="RZ92" s="70"/>
      <c r="SA92" s="70"/>
      <c r="SB92" s="70"/>
      <c r="SC92" s="70"/>
      <c r="SD92" s="70"/>
      <c r="SE92" s="70"/>
      <c r="SF92" s="70"/>
      <c r="SG92" s="70"/>
      <c r="SH92" s="70"/>
      <c r="SI92" s="70"/>
      <c r="SJ92" s="70"/>
      <c r="SK92" s="70"/>
      <c r="SL92" s="70"/>
      <c r="SM92" s="70"/>
      <c r="SN92" s="70"/>
      <c r="SO92" s="70"/>
      <c r="SP92" s="70"/>
      <c r="SQ92" s="70"/>
      <c r="SR92" s="70"/>
      <c r="SS92" s="70"/>
      <c r="ST92" s="70"/>
      <c r="SU92" s="70"/>
      <c r="SV92" s="70"/>
      <c r="SW92" s="70"/>
      <c r="SX92" s="70"/>
      <c r="SY92" s="70"/>
      <c r="SZ92" s="70"/>
      <c r="TA92" s="70"/>
      <c r="TB92" s="70"/>
      <c r="TC92" s="70"/>
      <c r="TD92" s="70"/>
      <c r="TE92" s="70"/>
      <c r="TF92" s="70"/>
      <c r="TG92" s="70"/>
      <c r="TH92" s="70"/>
      <c r="TI92" s="70"/>
      <c r="TJ92" s="70"/>
      <c r="TK92" s="70"/>
      <c r="TL92" s="70"/>
      <c r="TM92" s="70"/>
      <c r="TN92" s="70"/>
      <c r="TO92" s="70"/>
      <c r="TP92" s="70"/>
      <c r="TQ92" s="70"/>
      <c r="TR92" s="70"/>
      <c r="TS92" s="70"/>
      <c r="TT92" s="70"/>
      <c r="TU92" s="70"/>
      <c r="TV92" s="70"/>
      <c r="TW92" s="70"/>
      <c r="TX92" s="70"/>
      <c r="TY92" s="70"/>
      <c r="TZ92" s="70"/>
      <c r="UA92" s="70"/>
      <c r="UB92" s="70"/>
      <c r="UC92" s="70"/>
      <c r="UD92" s="70"/>
      <c r="UE92" s="70"/>
    </row>
    <row r="93" spans="1:551" x14ac:dyDescent="0.3">
      <c r="A93" s="150" t="s">
        <v>62</v>
      </c>
      <c r="B93" s="9" t="s">
        <v>111</v>
      </c>
      <c r="F93" s="9" t="s">
        <v>112</v>
      </c>
    </row>
    <row r="94" spans="1:551" x14ac:dyDescent="0.3">
      <c r="A94" s="150" t="s">
        <v>61</v>
      </c>
      <c r="B94" s="177" t="s">
        <v>113</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87" r:id="rId1"/>
    <hyperlink ref="B91" r:id="rId2"/>
    <hyperlink ref="B94"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2639</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484</cp:revision>
  <dcterms:created xsi:type="dcterms:W3CDTF">2020-03-25T21:26:52Z</dcterms:created>
  <dcterms:modified xsi:type="dcterms:W3CDTF">2020-06-10T08:07:25Z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