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CloudINED\Covid-19_CountriesAdmin\England&amp;Wales\England&amp;WalesDataFileArchive\"/>
    </mc:Choice>
  </mc:AlternateContent>
  <bookViews>
    <workbookView xWindow="0" yWindow="0" windowWidth="16380" windowHeight="8190" tabRatio="500" firstSheet="2" activeTab="3"/>
  </bookViews>
  <sheets>
    <sheet name="Metadata" sheetId="1" r:id="rId1"/>
    <sheet name="ONS_WeeklyRegistratedDeaths" sheetId="2" r:id="rId2"/>
    <sheet name="ONS_WeeklyOccurrenceDeaths" sheetId="3" r:id="rId3"/>
    <sheet name="NHS_Daily_Data" sheetId="4" r:id="rId4"/>
    <sheet name="DailyTotal" sheetId="5" r:id="rId5"/>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C32" i="4" l="1"/>
  <c r="C27" i="4"/>
  <c r="C28" i="4"/>
  <c r="C29" i="4"/>
  <c r="C30" i="4"/>
  <c r="C26" i="4"/>
  <c r="U82" i="5" l="1"/>
  <c r="U81" i="5" s="1"/>
  <c r="U80" i="5" s="1"/>
  <c r="U79" i="5" s="1"/>
  <c r="U78" i="5" s="1"/>
  <c r="U77" i="5" s="1"/>
  <c r="T82" i="5"/>
  <c r="T81" i="5" s="1"/>
  <c r="T80" i="5" s="1"/>
  <c r="T79" i="5" s="1"/>
  <c r="T78" i="5" s="1"/>
  <c r="T77" i="5" s="1"/>
  <c r="T76" i="5" s="1"/>
  <c r="T75" i="5" s="1"/>
  <c r="T74" i="5" s="1"/>
  <c r="T73" i="5" s="1"/>
  <c r="T72" i="5" s="1"/>
  <c r="T71" i="5" s="1"/>
  <c r="T70" i="5" s="1"/>
  <c r="T69" i="5" s="1"/>
  <c r="T68" i="5" s="1"/>
  <c r="T67" i="5" s="1"/>
  <c r="T66" i="5" s="1"/>
  <c r="T65" i="5" s="1"/>
  <c r="T64" i="5" s="1"/>
  <c r="T63" i="5" s="1"/>
  <c r="T62" i="5" s="1"/>
  <c r="T61" i="5" s="1"/>
  <c r="T60" i="5" s="1"/>
  <c r="T59" i="5" s="1"/>
  <c r="T58" i="5" s="1"/>
  <c r="T57" i="5" s="1"/>
  <c r="T56" i="5" s="1"/>
  <c r="T55" i="5" s="1"/>
  <c r="T54" i="5" s="1"/>
  <c r="T53" i="5" s="1"/>
  <c r="T52" i="5" s="1"/>
  <c r="T51" i="5" s="1"/>
  <c r="T50" i="5" s="1"/>
  <c r="T49" i="5" s="1"/>
  <c r="T48" i="5" s="1"/>
  <c r="T47" i="5" s="1"/>
  <c r="T46" i="5" s="1"/>
  <c r="T45" i="5" s="1"/>
  <c r="T44" i="5" s="1"/>
  <c r="T43" i="5" s="1"/>
  <c r="T42" i="5" s="1"/>
  <c r="T41" i="5" s="1"/>
  <c r="T40" i="5" s="1"/>
  <c r="T39" i="5" s="1"/>
  <c r="T38" i="5" s="1"/>
  <c r="T37" i="5" s="1"/>
  <c r="T36" i="5" s="1"/>
  <c r="T35" i="5" s="1"/>
  <c r="T34" i="5" s="1"/>
  <c r="T33" i="5" s="1"/>
  <c r="T32" i="5" s="1"/>
  <c r="T31" i="5" s="1"/>
  <c r="T30" i="5" s="1"/>
  <c r="T29" i="5" s="1"/>
  <c r="T28" i="5" s="1"/>
  <c r="T27" i="5" s="1"/>
  <c r="T26" i="5" s="1"/>
  <c r="T25" i="5" s="1"/>
  <c r="T24" i="5" s="1"/>
  <c r="T23" i="5" s="1"/>
  <c r="T22" i="5" s="1"/>
  <c r="T21" i="5" s="1"/>
  <c r="T20" i="5" s="1"/>
  <c r="T19" i="5" s="1"/>
  <c r="T18" i="5" s="1"/>
  <c r="T17" i="5" s="1"/>
  <c r="T16" i="5" s="1"/>
  <c r="T15" i="5" s="1"/>
  <c r="T14" i="5" s="1"/>
  <c r="T13" i="5" s="1"/>
  <c r="T12" i="5" s="1"/>
  <c r="T11" i="5" s="1"/>
  <c r="S82" i="5"/>
  <c r="K82" i="5"/>
  <c r="S81" i="5"/>
  <c r="S80" i="5" s="1"/>
  <c r="S79" i="5" s="1"/>
  <c r="S78" i="5" s="1"/>
  <c r="S77" i="5" s="1"/>
  <c r="S76" i="5" s="1"/>
  <c r="S75" i="5" s="1"/>
  <c r="S74" i="5" s="1"/>
  <c r="S73" i="5" s="1"/>
  <c r="S72" i="5" s="1"/>
  <c r="S71" i="5" s="1"/>
  <c r="S70" i="5" s="1"/>
  <c r="S69" i="5" s="1"/>
  <c r="S68" i="5" s="1"/>
  <c r="S67" i="5" s="1"/>
  <c r="S66" i="5" s="1"/>
  <c r="S65" i="5" s="1"/>
  <c r="S64" i="5" s="1"/>
  <c r="S63" i="5" s="1"/>
  <c r="S62" i="5" s="1"/>
  <c r="S61" i="5" s="1"/>
  <c r="S60" i="5" s="1"/>
  <c r="S59" i="5" s="1"/>
  <c r="S58" i="5" s="1"/>
  <c r="S57" i="5" s="1"/>
  <c r="S56" i="5" s="1"/>
  <c r="S55" i="5" s="1"/>
  <c r="S54" i="5" s="1"/>
  <c r="S53" i="5" s="1"/>
  <c r="S52" i="5" s="1"/>
  <c r="S51" i="5" s="1"/>
  <c r="S50" i="5" s="1"/>
  <c r="S49" i="5" s="1"/>
  <c r="S48" i="5" s="1"/>
  <c r="S47" i="5" s="1"/>
  <c r="S46" i="5" s="1"/>
  <c r="S45" i="5" s="1"/>
  <c r="S44" i="5" s="1"/>
  <c r="S43" i="5" s="1"/>
  <c r="S42" i="5" s="1"/>
  <c r="S41" i="5" s="1"/>
  <c r="S40" i="5" s="1"/>
  <c r="S39" i="5" s="1"/>
  <c r="S38" i="5" s="1"/>
  <c r="S37" i="5" s="1"/>
  <c r="S36" i="5" s="1"/>
  <c r="S35" i="5" s="1"/>
  <c r="S34" i="5" s="1"/>
  <c r="S33" i="5" s="1"/>
  <c r="S32" i="5" s="1"/>
  <c r="S31" i="5" s="1"/>
  <c r="S30" i="5" s="1"/>
  <c r="S29" i="5" s="1"/>
  <c r="S28" i="5" s="1"/>
  <c r="S27" i="5" s="1"/>
  <c r="S26" i="5" s="1"/>
  <c r="S25" i="5" s="1"/>
  <c r="S24" i="5" s="1"/>
  <c r="S23" i="5" s="1"/>
  <c r="S22" i="5" s="1"/>
  <c r="S21" i="5" s="1"/>
  <c r="S20" i="5" s="1"/>
  <c r="S19" i="5" s="1"/>
  <c r="S18" i="5" s="1"/>
  <c r="S17" i="5" s="1"/>
  <c r="S16" i="5" s="1"/>
  <c r="S15" i="5" s="1"/>
  <c r="S14" i="5" s="1"/>
  <c r="S13" i="5" s="1"/>
  <c r="S12" i="5" s="1"/>
  <c r="S11" i="5" s="1"/>
  <c r="K81" i="5"/>
  <c r="K80" i="5"/>
  <c r="K79" i="5"/>
  <c r="L77" i="5" s="1"/>
  <c r="K78" i="5"/>
  <c r="P77" i="5"/>
  <c r="P70" i="5" s="1"/>
  <c r="P63" i="5" s="1"/>
  <c r="P56" i="5" s="1"/>
  <c r="P49" i="5" s="1"/>
  <c r="P42" i="5" s="1"/>
  <c r="P35" i="5" s="1"/>
  <c r="P28" i="5" s="1"/>
  <c r="P21" i="5" s="1"/>
  <c r="O77" i="5"/>
  <c r="O70" i="5" s="1"/>
  <c r="O63" i="5" s="1"/>
  <c r="O56" i="5" s="1"/>
  <c r="O49" i="5" s="1"/>
  <c r="O42" i="5" s="1"/>
  <c r="O35" i="5" s="1"/>
  <c r="O28" i="5" s="1"/>
  <c r="O21" i="5" s="1"/>
  <c r="M77" i="5"/>
  <c r="K77" i="5"/>
  <c r="K76" i="5"/>
  <c r="K75" i="5"/>
  <c r="K74" i="5"/>
  <c r="K73" i="5"/>
  <c r="K72" i="5"/>
  <c r="K71" i="5"/>
  <c r="N70" i="5"/>
  <c r="N63" i="5" s="1"/>
  <c r="N56" i="5" s="1"/>
  <c r="N49" i="5" s="1"/>
  <c r="N42" i="5" s="1"/>
  <c r="N35" i="5" s="1"/>
  <c r="N28" i="5" s="1"/>
  <c r="N21" i="5" s="1"/>
  <c r="M70" i="5"/>
  <c r="M63" i="5" s="1"/>
  <c r="M56" i="5" s="1"/>
  <c r="M49" i="5" s="1"/>
  <c r="M42" i="5" s="1"/>
  <c r="M35" i="5" s="1"/>
  <c r="M28" i="5" s="1"/>
  <c r="M21" i="5" s="1"/>
  <c r="K70" i="5"/>
  <c r="K69" i="5"/>
  <c r="K68" i="5"/>
  <c r="K67" i="5"/>
  <c r="K66" i="5"/>
  <c r="K65" i="5"/>
  <c r="K64" i="5"/>
  <c r="L63" i="5" s="1"/>
  <c r="K63" i="5"/>
  <c r="K62" i="5"/>
  <c r="K61" i="5"/>
  <c r="K60" i="5"/>
  <c r="K59" i="5"/>
  <c r="K58" i="5"/>
  <c r="K57" i="5"/>
  <c r="K56" i="5"/>
  <c r="K55" i="5"/>
  <c r="K54" i="5"/>
  <c r="K53" i="5"/>
  <c r="K52" i="5"/>
  <c r="K51" i="5"/>
  <c r="K50" i="5"/>
  <c r="L49" i="5" s="1"/>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L21" i="5" s="1"/>
  <c r="K21" i="5"/>
  <c r="K20" i="5"/>
  <c r="K19" i="5"/>
  <c r="K18" i="5"/>
  <c r="K17" i="5"/>
  <c r="K16" i="5"/>
  <c r="K15" i="5"/>
  <c r="K14" i="5"/>
  <c r="K13" i="5"/>
  <c r="K12" i="5"/>
  <c r="K11" i="5"/>
  <c r="S10" i="5"/>
  <c r="U10" i="5" s="1"/>
  <c r="K10" i="5"/>
  <c r="BT35" i="4"/>
  <c r="BR35" i="4"/>
  <c r="D35" i="4"/>
  <c r="C34" i="4"/>
  <c r="BX32" i="4"/>
  <c r="BX35" i="4" s="1"/>
  <c r="BW32" i="4"/>
  <c r="BW35" i="4" s="1"/>
  <c r="BV32" i="4"/>
  <c r="BV35" i="4" s="1"/>
  <c r="BU32" i="4"/>
  <c r="BU35" i="4" s="1"/>
  <c r="BT32" i="4"/>
  <c r="BS32" i="4"/>
  <c r="BS35" i="4" s="1"/>
  <c r="BR32" i="4"/>
  <c r="BQ32" i="4"/>
  <c r="BQ35" i="4" s="1"/>
  <c r="BP32" i="4"/>
  <c r="BP35" i="4" s="1"/>
  <c r="BO32" i="4"/>
  <c r="BO35" i="4" s="1"/>
  <c r="BN32" i="4"/>
  <c r="BN35" i="4" s="1"/>
  <c r="BM32" i="4"/>
  <c r="BM35" i="4" s="1"/>
  <c r="BL32" i="4"/>
  <c r="BL35" i="4" s="1"/>
  <c r="BK32" i="4"/>
  <c r="BK35" i="4" s="1"/>
  <c r="BJ32" i="4"/>
  <c r="BJ35" i="4" s="1"/>
  <c r="BI32" i="4"/>
  <c r="BI35" i="4" s="1"/>
  <c r="BH32" i="4"/>
  <c r="BH35" i="4" s="1"/>
  <c r="BG32" i="4"/>
  <c r="BG35" i="4" s="1"/>
  <c r="BF32" i="4"/>
  <c r="BF35" i="4" s="1"/>
  <c r="BE32" i="4"/>
  <c r="BE35" i="4" s="1"/>
  <c r="BD32" i="4"/>
  <c r="BD35" i="4" s="1"/>
  <c r="BC32" i="4"/>
  <c r="BC35" i="4" s="1"/>
  <c r="BB32" i="4"/>
  <c r="BB35" i="4" s="1"/>
  <c r="BA32" i="4"/>
  <c r="BA35" i="4" s="1"/>
  <c r="AZ32" i="4"/>
  <c r="AZ35" i="4" s="1"/>
  <c r="AY32" i="4"/>
  <c r="AY35" i="4" s="1"/>
  <c r="AX32" i="4"/>
  <c r="AX35" i="4" s="1"/>
  <c r="AW32" i="4"/>
  <c r="AW35" i="4" s="1"/>
  <c r="AV32" i="4"/>
  <c r="AV35" i="4" s="1"/>
  <c r="AU32" i="4"/>
  <c r="AU35" i="4" s="1"/>
  <c r="AT32" i="4"/>
  <c r="AT35" i="4" s="1"/>
  <c r="AS32" i="4"/>
  <c r="AS35" i="4" s="1"/>
  <c r="AR32" i="4"/>
  <c r="AR35" i="4" s="1"/>
  <c r="AQ32" i="4"/>
  <c r="AQ35" i="4" s="1"/>
  <c r="AP32" i="4"/>
  <c r="AP35" i="4" s="1"/>
  <c r="AO32" i="4"/>
  <c r="AO35" i="4" s="1"/>
  <c r="AN32" i="4"/>
  <c r="AN35" i="4" s="1"/>
  <c r="AM32" i="4"/>
  <c r="AM35" i="4" s="1"/>
  <c r="AL32" i="4"/>
  <c r="AL35" i="4" s="1"/>
  <c r="AK32" i="4"/>
  <c r="AK35" i="4" s="1"/>
  <c r="AJ32" i="4"/>
  <c r="AJ35" i="4" s="1"/>
  <c r="AI32" i="4"/>
  <c r="AI35" i="4" s="1"/>
  <c r="AH32" i="4"/>
  <c r="AH35" i="4" s="1"/>
  <c r="AG32" i="4"/>
  <c r="AG35" i="4" s="1"/>
  <c r="AF32" i="4"/>
  <c r="AF35" i="4" s="1"/>
  <c r="AE32" i="4"/>
  <c r="AE35" i="4" s="1"/>
  <c r="AD32" i="4"/>
  <c r="AD35" i="4" s="1"/>
  <c r="AC32" i="4"/>
  <c r="AC35" i="4" s="1"/>
  <c r="AB32" i="4"/>
  <c r="AB35" i="4" s="1"/>
  <c r="AA32" i="4"/>
  <c r="AA35" i="4" s="1"/>
  <c r="Z32" i="4"/>
  <c r="Z35" i="4" s="1"/>
  <c r="Y32" i="4"/>
  <c r="Y35" i="4" s="1"/>
  <c r="X32" i="4"/>
  <c r="X35" i="4" s="1"/>
  <c r="W32" i="4"/>
  <c r="W35" i="4" s="1"/>
  <c r="V32" i="4"/>
  <c r="V35" i="4" s="1"/>
  <c r="U32" i="4"/>
  <c r="U35" i="4" s="1"/>
  <c r="T32" i="4"/>
  <c r="T35" i="4" s="1"/>
  <c r="S32" i="4"/>
  <c r="S35" i="4" s="1"/>
  <c r="R32" i="4"/>
  <c r="R35" i="4" s="1"/>
  <c r="Q32" i="4"/>
  <c r="Q35" i="4" s="1"/>
  <c r="P32" i="4"/>
  <c r="P35" i="4" s="1"/>
  <c r="O32" i="4"/>
  <c r="O35" i="4" s="1"/>
  <c r="N32" i="4"/>
  <c r="N35" i="4" s="1"/>
  <c r="M32" i="4"/>
  <c r="M35" i="4" s="1"/>
  <c r="L32" i="4"/>
  <c r="L35" i="4" s="1"/>
  <c r="K32" i="4"/>
  <c r="K35" i="4" s="1"/>
  <c r="J32" i="4"/>
  <c r="J35" i="4" s="1"/>
  <c r="I32" i="4"/>
  <c r="I35" i="4" s="1"/>
  <c r="H32" i="4"/>
  <c r="H35" i="4" s="1"/>
  <c r="G32" i="4"/>
  <c r="G35" i="4" s="1"/>
  <c r="F32" i="4"/>
  <c r="F35" i="4" s="1"/>
  <c r="E32" i="4"/>
  <c r="E35" i="4" s="1"/>
  <c r="B32" i="4"/>
  <c r="B35" i="4" s="1"/>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C18"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C15" i="4"/>
  <c r="C14" i="4"/>
  <c r="C13" i="4"/>
  <c r="C12" i="4"/>
  <c r="C11" i="4"/>
  <c r="C10" i="4"/>
  <c r="BG33" i="3"/>
  <c r="AZ33" i="3"/>
  <c r="AE33" i="3"/>
  <c r="AC33" i="3"/>
  <c r="BP30" i="3"/>
  <c r="BP33" i="3" s="1"/>
  <c r="BN30" i="3"/>
  <c r="BO27" i="3" s="1"/>
  <c r="BL30" i="3"/>
  <c r="BM15" i="3" s="1"/>
  <c r="BI30" i="3"/>
  <c r="BI33" i="3" s="1"/>
  <c r="BG30" i="3"/>
  <c r="BE30" i="3"/>
  <c r="BE33" i="3" s="1"/>
  <c r="BB30" i="3"/>
  <c r="BB33" i="3" s="1"/>
  <c r="AZ30" i="3"/>
  <c r="AX30" i="3"/>
  <c r="AX33" i="3" s="1"/>
  <c r="AU30" i="3"/>
  <c r="AU33" i="3" s="1"/>
  <c r="AS30" i="3"/>
  <c r="AT15" i="3" s="1"/>
  <c r="AQ30" i="3"/>
  <c r="AQ33" i="3" s="1"/>
  <c r="AN30" i="3"/>
  <c r="AN33" i="3" s="1"/>
  <c r="AL30" i="3"/>
  <c r="AM27" i="3" s="1"/>
  <c r="AJ30" i="3"/>
  <c r="AJ33" i="3" s="1"/>
  <c r="AG30" i="3"/>
  <c r="AG33" i="3" s="1"/>
  <c r="AE30" i="3"/>
  <c r="AC30" i="3"/>
  <c r="AD24" i="3" s="1"/>
  <c r="Z30" i="3"/>
  <c r="Z33" i="3" s="1"/>
  <c r="X30" i="3"/>
  <c r="X33" i="3" s="1"/>
  <c r="V30" i="3"/>
  <c r="V33" i="3" s="1"/>
  <c r="S30" i="3"/>
  <c r="S33" i="3" s="1"/>
  <c r="Q30" i="3"/>
  <c r="Q33" i="3" s="1"/>
  <c r="O30" i="3"/>
  <c r="O33" i="3" s="1"/>
  <c r="L30" i="3"/>
  <c r="L33" i="3" s="1"/>
  <c r="J30" i="3"/>
  <c r="K24" i="3" s="1"/>
  <c r="H30" i="3"/>
  <c r="I27" i="3" s="1"/>
  <c r="D30" i="3"/>
  <c r="D33" i="3" s="1"/>
  <c r="B30" i="3"/>
  <c r="B33" i="3" s="1"/>
  <c r="BQ28" i="3"/>
  <c r="BJ28" i="3"/>
  <c r="BH28" i="3"/>
  <c r="BF28" i="3"/>
  <c r="BC28" i="3"/>
  <c r="BA28" i="3"/>
  <c r="AY28" i="3"/>
  <c r="AV28" i="3"/>
  <c r="AO28" i="3"/>
  <c r="AM28" i="3"/>
  <c r="AK28" i="3"/>
  <c r="AH28" i="3"/>
  <c r="AF28" i="3"/>
  <c r="AA28" i="3"/>
  <c r="W28" i="3"/>
  <c r="T28" i="3"/>
  <c r="R28" i="3"/>
  <c r="P28" i="3"/>
  <c r="M28" i="3"/>
  <c r="F28" i="3"/>
  <c r="C28" i="3"/>
  <c r="BQ27" i="3"/>
  <c r="BJ27" i="3"/>
  <c r="BH27" i="3"/>
  <c r="BC27" i="3"/>
  <c r="BA27" i="3"/>
  <c r="AY27" i="3"/>
  <c r="AV27" i="3"/>
  <c r="AO27" i="3"/>
  <c r="AK27" i="3"/>
  <c r="AH27" i="3"/>
  <c r="AF27" i="3"/>
  <c r="AD27" i="3"/>
  <c r="AA27" i="3"/>
  <c r="W27" i="3"/>
  <c r="T27" i="3"/>
  <c r="R27" i="3"/>
  <c r="P27" i="3"/>
  <c r="M27" i="3"/>
  <c r="K27" i="3"/>
  <c r="F27" i="3"/>
  <c r="E27" i="3"/>
  <c r="C27" i="3"/>
  <c r="BQ26" i="3"/>
  <c r="BJ26" i="3"/>
  <c r="BH26" i="3"/>
  <c r="BC26" i="3"/>
  <c r="BA26" i="3"/>
  <c r="AY26" i="3"/>
  <c r="AV26" i="3"/>
  <c r="AO26" i="3"/>
  <c r="AM26" i="3"/>
  <c r="AK26" i="3"/>
  <c r="AH26" i="3"/>
  <c r="AF26" i="3"/>
  <c r="AA26" i="3"/>
  <c r="Y26" i="3"/>
  <c r="W26" i="3"/>
  <c r="T26" i="3"/>
  <c r="R26" i="3"/>
  <c r="P26" i="3"/>
  <c r="M26" i="3"/>
  <c r="F26" i="3"/>
  <c r="E26" i="3"/>
  <c r="C26" i="3"/>
  <c r="BQ25" i="3"/>
  <c r="BJ25" i="3"/>
  <c r="BH25" i="3"/>
  <c r="BF25" i="3"/>
  <c r="BC25" i="3"/>
  <c r="BA25" i="3"/>
  <c r="AY25" i="3"/>
  <c r="AV25" i="3"/>
  <c r="AO25" i="3"/>
  <c r="AM25" i="3"/>
  <c r="AK25" i="3"/>
  <c r="AH25" i="3"/>
  <c r="AF25" i="3"/>
  <c r="AA25" i="3"/>
  <c r="W25" i="3"/>
  <c r="T25" i="3"/>
  <c r="R25" i="3"/>
  <c r="P25" i="3"/>
  <c r="M25" i="3"/>
  <c r="F25" i="3"/>
  <c r="C25" i="3"/>
  <c r="BQ24" i="3"/>
  <c r="BJ24" i="3"/>
  <c r="BH24" i="3"/>
  <c r="BC24" i="3"/>
  <c r="BA24" i="3"/>
  <c r="AY24" i="3"/>
  <c r="AV24" i="3"/>
  <c r="AR24" i="3"/>
  <c r="AO24" i="3"/>
  <c r="AK24" i="3"/>
  <c r="AH24" i="3"/>
  <c r="AF24" i="3"/>
  <c r="AA24" i="3"/>
  <c r="Y24" i="3"/>
  <c r="W24" i="3"/>
  <c r="T24" i="3"/>
  <c r="R24" i="3"/>
  <c r="P24" i="3"/>
  <c r="M24" i="3"/>
  <c r="F24" i="3"/>
  <c r="C24" i="3"/>
  <c r="BQ23" i="3"/>
  <c r="BO23" i="3"/>
  <c r="BM23" i="3"/>
  <c r="BJ23" i="3"/>
  <c r="BH23" i="3"/>
  <c r="BF23" i="3"/>
  <c r="BC23" i="3"/>
  <c r="BA23" i="3"/>
  <c r="AY23" i="3"/>
  <c r="AV23" i="3"/>
  <c r="AT23" i="3"/>
  <c r="AR23" i="3"/>
  <c r="AO23" i="3"/>
  <c r="AM23" i="3"/>
  <c r="AK23" i="3"/>
  <c r="AH23" i="3"/>
  <c r="AF23" i="3"/>
  <c r="AD23" i="3"/>
  <c r="AA23" i="3"/>
  <c r="Y23" i="3"/>
  <c r="W23" i="3"/>
  <c r="T23" i="3"/>
  <c r="R23" i="3"/>
  <c r="P23" i="3"/>
  <c r="M23" i="3"/>
  <c r="K23" i="3"/>
  <c r="I23" i="3"/>
  <c r="F23" i="3"/>
  <c r="E23" i="3"/>
  <c r="C23" i="3"/>
  <c r="BQ22" i="3"/>
  <c r="BJ22" i="3"/>
  <c r="BH22" i="3"/>
  <c r="BF22" i="3"/>
  <c r="BC22" i="3"/>
  <c r="BA22" i="3"/>
  <c r="AY22" i="3"/>
  <c r="AV22" i="3"/>
  <c r="AR22" i="3"/>
  <c r="AO22" i="3"/>
  <c r="AM22" i="3"/>
  <c r="AK22" i="3"/>
  <c r="AH22" i="3"/>
  <c r="AF22" i="3"/>
  <c r="AA22" i="3"/>
  <c r="Y22" i="3"/>
  <c r="W22" i="3"/>
  <c r="T22" i="3"/>
  <c r="R22" i="3"/>
  <c r="P22" i="3"/>
  <c r="M22" i="3"/>
  <c r="F22" i="3"/>
  <c r="E22" i="3"/>
  <c r="C22" i="3"/>
  <c r="BQ21" i="3"/>
  <c r="BJ21" i="3"/>
  <c r="BH21" i="3"/>
  <c r="BF21" i="3"/>
  <c r="BC21" i="3"/>
  <c r="BA21" i="3"/>
  <c r="AY21" i="3"/>
  <c r="AV21" i="3"/>
  <c r="AR21" i="3"/>
  <c r="AO21" i="3"/>
  <c r="AM21" i="3"/>
  <c r="AK21" i="3"/>
  <c r="AH21" i="3"/>
  <c r="AF21" i="3"/>
  <c r="AA21" i="3"/>
  <c r="Y21" i="3"/>
  <c r="W21" i="3"/>
  <c r="T21" i="3"/>
  <c r="R21" i="3"/>
  <c r="P21" i="3"/>
  <c r="M21" i="3"/>
  <c r="F21" i="3"/>
  <c r="E21" i="3"/>
  <c r="C21" i="3"/>
  <c r="BQ20" i="3"/>
  <c r="BJ20" i="3"/>
  <c r="BH20" i="3"/>
  <c r="BF20" i="3"/>
  <c r="BC20" i="3"/>
  <c r="BA20" i="3"/>
  <c r="AY20" i="3"/>
  <c r="AV20" i="3"/>
  <c r="AR20" i="3"/>
  <c r="AO20" i="3"/>
  <c r="AM20" i="3"/>
  <c r="AK20" i="3"/>
  <c r="AH20" i="3"/>
  <c r="AF20" i="3"/>
  <c r="AA20" i="3"/>
  <c r="Y20" i="3"/>
  <c r="W20" i="3"/>
  <c r="T20" i="3"/>
  <c r="R20" i="3"/>
  <c r="P20" i="3"/>
  <c r="M20" i="3"/>
  <c r="F20" i="3"/>
  <c r="E20" i="3"/>
  <c r="C20" i="3"/>
  <c r="BQ19" i="3"/>
  <c r="BO19" i="3"/>
  <c r="BM19" i="3"/>
  <c r="BJ19" i="3"/>
  <c r="BH19" i="3"/>
  <c r="BF19" i="3"/>
  <c r="BC19" i="3"/>
  <c r="BA19" i="3"/>
  <c r="AY19" i="3"/>
  <c r="AV19" i="3"/>
  <c r="AT19" i="3"/>
  <c r="AR19" i="3"/>
  <c r="AO19" i="3"/>
  <c r="AM19" i="3"/>
  <c r="AK19" i="3"/>
  <c r="AH19" i="3"/>
  <c r="AF19" i="3"/>
  <c r="AD19" i="3"/>
  <c r="AA19" i="3"/>
  <c r="Y19" i="3"/>
  <c r="W19" i="3"/>
  <c r="T19" i="3"/>
  <c r="R19" i="3"/>
  <c r="P19" i="3"/>
  <c r="M19" i="3"/>
  <c r="K19" i="3"/>
  <c r="I19" i="3"/>
  <c r="F19" i="3"/>
  <c r="E19" i="3"/>
  <c r="C19" i="3"/>
  <c r="BQ18" i="3"/>
  <c r="BJ18" i="3"/>
  <c r="BH18" i="3"/>
  <c r="BF18" i="3"/>
  <c r="BC18" i="3"/>
  <c r="BA18" i="3"/>
  <c r="AY18" i="3"/>
  <c r="AV18" i="3"/>
  <c r="AR18" i="3"/>
  <c r="AO18" i="3"/>
  <c r="AM18" i="3"/>
  <c r="AK18" i="3"/>
  <c r="AH18" i="3"/>
  <c r="AF18" i="3"/>
  <c r="AA18" i="3"/>
  <c r="Y18" i="3"/>
  <c r="W18" i="3"/>
  <c r="T18" i="3"/>
  <c r="R18" i="3"/>
  <c r="P18" i="3"/>
  <c r="M18" i="3"/>
  <c r="F18" i="3"/>
  <c r="E18" i="3"/>
  <c r="C18" i="3"/>
  <c r="BQ17" i="3"/>
  <c r="BJ17" i="3"/>
  <c r="BH17" i="3"/>
  <c r="BF17" i="3"/>
  <c r="BC17" i="3"/>
  <c r="BA17" i="3"/>
  <c r="AY17" i="3"/>
  <c r="AV17" i="3"/>
  <c r="AR17" i="3"/>
  <c r="AO17" i="3"/>
  <c r="AM17" i="3"/>
  <c r="AK17" i="3"/>
  <c r="AH17" i="3"/>
  <c r="AF17" i="3"/>
  <c r="AA17" i="3"/>
  <c r="Y17" i="3"/>
  <c r="W17" i="3"/>
  <c r="T17" i="3"/>
  <c r="R17" i="3"/>
  <c r="P17" i="3"/>
  <c r="M17" i="3"/>
  <c r="F17" i="3"/>
  <c r="E17" i="3"/>
  <c r="C17" i="3"/>
  <c r="BQ16" i="3"/>
  <c r="BJ16" i="3"/>
  <c r="BH16" i="3"/>
  <c r="BF16" i="3"/>
  <c r="BC16" i="3"/>
  <c r="BA16" i="3"/>
  <c r="AY16" i="3"/>
  <c r="AV16" i="3"/>
  <c r="AR16" i="3"/>
  <c r="AO16" i="3"/>
  <c r="AM16" i="3"/>
  <c r="AK16" i="3"/>
  <c r="AH16" i="3"/>
  <c r="AF16" i="3"/>
  <c r="AA16" i="3"/>
  <c r="Y16" i="3"/>
  <c r="W16" i="3"/>
  <c r="T16" i="3"/>
  <c r="R16" i="3"/>
  <c r="P16" i="3"/>
  <c r="M16" i="3"/>
  <c r="F16" i="3"/>
  <c r="E16" i="3"/>
  <c r="C16" i="3"/>
  <c r="BQ15" i="3"/>
  <c r="BO15" i="3"/>
  <c r="BJ15" i="3"/>
  <c r="BH15" i="3"/>
  <c r="BF15" i="3"/>
  <c r="BC15" i="3"/>
  <c r="BA15" i="3"/>
  <c r="AY15" i="3"/>
  <c r="AV15" i="3"/>
  <c r="AR15" i="3"/>
  <c r="AO15" i="3"/>
  <c r="AM15" i="3"/>
  <c r="AK15" i="3"/>
  <c r="AH15" i="3"/>
  <c r="AF15" i="3"/>
  <c r="AD15" i="3"/>
  <c r="AA15" i="3"/>
  <c r="Y15" i="3"/>
  <c r="W15" i="3"/>
  <c r="T15" i="3"/>
  <c r="R15" i="3"/>
  <c r="P15" i="3"/>
  <c r="M15" i="3"/>
  <c r="K15" i="3"/>
  <c r="F15" i="3"/>
  <c r="E15" i="3"/>
  <c r="C15" i="3"/>
  <c r="BQ14" i="3"/>
  <c r="BO14" i="3"/>
  <c r="BM14" i="3"/>
  <c r="BJ14" i="3"/>
  <c r="BH14" i="3"/>
  <c r="BF14" i="3"/>
  <c r="BC14" i="3"/>
  <c r="BA14" i="3"/>
  <c r="AY14" i="3"/>
  <c r="AV14" i="3"/>
  <c r="AT14" i="3"/>
  <c r="AR14" i="3"/>
  <c r="AO14" i="3"/>
  <c r="AM14" i="3"/>
  <c r="AK14" i="3"/>
  <c r="AH14" i="3"/>
  <c r="AF14" i="3"/>
  <c r="AD14" i="3"/>
  <c r="AA14" i="3"/>
  <c r="Y14" i="3"/>
  <c r="W14" i="3"/>
  <c r="T14" i="3"/>
  <c r="R14" i="3"/>
  <c r="P14" i="3"/>
  <c r="M14" i="3"/>
  <c r="K14" i="3"/>
  <c r="I14" i="3"/>
  <c r="F14" i="3"/>
  <c r="E14" i="3"/>
  <c r="C14" i="3"/>
  <c r="BQ13" i="3"/>
  <c r="BJ13" i="3"/>
  <c r="BH13" i="3"/>
  <c r="BF13" i="3"/>
  <c r="BC13" i="3"/>
  <c r="BA13" i="3"/>
  <c r="AY13" i="3"/>
  <c r="AV13" i="3"/>
  <c r="AR13" i="3"/>
  <c r="AO13" i="3"/>
  <c r="AM13" i="3"/>
  <c r="AK13" i="3"/>
  <c r="AH13" i="3"/>
  <c r="AF13" i="3"/>
  <c r="AA13" i="3"/>
  <c r="Y13" i="3"/>
  <c r="W13" i="3"/>
  <c r="T13" i="3"/>
  <c r="R13" i="3"/>
  <c r="P13" i="3"/>
  <c r="M13" i="3"/>
  <c r="F13" i="3"/>
  <c r="E13" i="3"/>
  <c r="C13" i="3"/>
  <c r="BQ12" i="3"/>
  <c r="BJ12" i="3"/>
  <c r="BH12" i="3"/>
  <c r="BF12" i="3"/>
  <c r="BC12" i="3"/>
  <c r="BA12" i="3"/>
  <c r="AY12" i="3"/>
  <c r="AV12" i="3"/>
  <c r="AR12" i="3"/>
  <c r="AO12" i="3"/>
  <c r="AM12" i="3"/>
  <c r="AK12" i="3"/>
  <c r="AH12" i="3"/>
  <c r="AF12" i="3"/>
  <c r="AA12" i="3"/>
  <c r="Y12" i="3"/>
  <c r="W12" i="3"/>
  <c r="T12" i="3"/>
  <c r="R12" i="3"/>
  <c r="P12" i="3"/>
  <c r="M12" i="3"/>
  <c r="F12" i="3"/>
  <c r="E12" i="3"/>
  <c r="C12" i="3"/>
  <c r="BQ11" i="3"/>
  <c r="BJ11" i="3"/>
  <c r="BH11" i="3"/>
  <c r="BF11" i="3"/>
  <c r="BC11" i="3"/>
  <c r="BA11" i="3"/>
  <c r="AY11" i="3"/>
  <c r="AV11" i="3"/>
  <c r="AR11" i="3"/>
  <c r="AO11" i="3"/>
  <c r="AM11" i="3"/>
  <c r="AK11" i="3"/>
  <c r="AH11" i="3"/>
  <c r="AF11" i="3"/>
  <c r="AA11" i="3"/>
  <c r="Y11" i="3"/>
  <c r="W11" i="3"/>
  <c r="T11" i="3"/>
  <c r="R11" i="3"/>
  <c r="P11" i="3"/>
  <c r="M11" i="3"/>
  <c r="F11" i="3"/>
  <c r="E11" i="3"/>
  <c r="C11" i="3"/>
  <c r="BQ10" i="3"/>
  <c r="BJ10" i="3"/>
  <c r="BH10" i="3"/>
  <c r="BH30" i="3" s="1"/>
  <c r="BF10" i="3"/>
  <c r="BC10" i="3"/>
  <c r="BA10" i="3"/>
  <c r="AY10" i="3"/>
  <c r="AV10" i="3"/>
  <c r="AR10" i="3"/>
  <c r="AO10" i="3"/>
  <c r="AM10" i="3"/>
  <c r="AK10" i="3"/>
  <c r="AH10" i="3"/>
  <c r="AF10" i="3"/>
  <c r="AD10" i="3"/>
  <c r="AA10" i="3"/>
  <c r="Y10" i="3"/>
  <c r="W10" i="3"/>
  <c r="T10" i="3"/>
  <c r="R10" i="3"/>
  <c r="P10" i="3"/>
  <c r="P30" i="3" s="1"/>
  <c r="M10" i="3"/>
  <c r="M30" i="3" s="1"/>
  <c r="M33" i="3" s="1"/>
  <c r="F10" i="3"/>
  <c r="E10" i="3"/>
  <c r="C10" i="3"/>
  <c r="AZ33" i="2"/>
  <c r="AU33" i="2"/>
  <c r="X33" i="2"/>
  <c r="BP30" i="2"/>
  <c r="BP33" i="2" s="1"/>
  <c r="BN30" i="2"/>
  <c r="BN33" i="2" s="1"/>
  <c r="BL30" i="2"/>
  <c r="BL33" i="2" s="1"/>
  <c r="BI30" i="2"/>
  <c r="BI33" i="2" s="1"/>
  <c r="BG30" i="2"/>
  <c r="BG33" i="2" s="1"/>
  <c r="BE30" i="2"/>
  <c r="BE33" i="2" s="1"/>
  <c r="BB30" i="2"/>
  <c r="BB33" i="2" s="1"/>
  <c r="AZ30" i="2"/>
  <c r="AX30" i="2"/>
  <c r="AX33" i="2" s="1"/>
  <c r="AU30" i="2"/>
  <c r="AS30" i="2"/>
  <c r="AS33" i="2" s="1"/>
  <c r="AQ30" i="2"/>
  <c r="AQ33" i="2" s="1"/>
  <c r="AN30" i="2"/>
  <c r="AN33" i="2" s="1"/>
  <c r="AL30" i="2"/>
  <c r="AL33" i="2" s="1"/>
  <c r="AJ30" i="2"/>
  <c r="AJ33" i="2" s="1"/>
  <c r="AG30" i="2"/>
  <c r="AG33" i="2" s="1"/>
  <c r="AE30" i="2"/>
  <c r="AE33" i="2" s="1"/>
  <c r="AC30" i="2"/>
  <c r="AC33" i="2" s="1"/>
  <c r="Z30" i="2"/>
  <c r="Z33" i="2" s="1"/>
  <c r="X30" i="2"/>
  <c r="V30" i="2"/>
  <c r="V33" i="2" s="1"/>
  <c r="S30" i="2"/>
  <c r="S33" i="2" s="1"/>
  <c r="Q30" i="2"/>
  <c r="Q33" i="2" s="1"/>
  <c r="O30" i="2"/>
  <c r="O33" i="2" s="1"/>
  <c r="L30" i="2"/>
  <c r="L33" i="2" s="1"/>
  <c r="J30" i="2"/>
  <c r="J33" i="2" s="1"/>
  <c r="H30" i="2"/>
  <c r="H33" i="2" s="1"/>
  <c r="D30" i="2"/>
  <c r="D33" i="2" s="1"/>
  <c r="B30" i="2"/>
  <c r="B33" i="2" s="1"/>
  <c r="BQ28" i="2"/>
  <c r="BJ28" i="2"/>
  <c r="BH28" i="2"/>
  <c r="BC28" i="2"/>
  <c r="BA28" i="2"/>
  <c r="AY28" i="2"/>
  <c r="AV28" i="2"/>
  <c r="AT28" i="2"/>
  <c r="AR28" i="2"/>
  <c r="AO28" i="2"/>
  <c r="AH28" i="2"/>
  <c r="AF28" i="2"/>
  <c r="AA28" i="2"/>
  <c r="Y28" i="2"/>
  <c r="W28" i="2"/>
  <c r="T28" i="2"/>
  <c r="P28" i="2"/>
  <c r="M28" i="2"/>
  <c r="I28" i="2"/>
  <c r="F28" i="2"/>
  <c r="E28" i="2"/>
  <c r="BQ27" i="2"/>
  <c r="BJ27" i="2"/>
  <c r="BH27" i="2"/>
  <c r="BC27" i="2"/>
  <c r="BA27" i="2"/>
  <c r="AY27" i="2"/>
  <c r="AV27" i="2"/>
  <c r="AT27" i="2"/>
  <c r="AR27" i="2"/>
  <c r="AO27" i="2"/>
  <c r="AH27" i="2"/>
  <c r="AF27" i="2"/>
  <c r="AA27" i="2"/>
  <c r="Y27" i="2"/>
  <c r="T27" i="2"/>
  <c r="P27" i="2"/>
  <c r="M27" i="2"/>
  <c r="K27" i="2"/>
  <c r="I27" i="2"/>
  <c r="F27" i="2"/>
  <c r="E27" i="2"/>
  <c r="BQ26" i="2"/>
  <c r="BJ26" i="2"/>
  <c r="BH26" i="2"/>
  <c r="BF26" i="2"/>
  <c r="BC26" i="2"/>
  <c r="BA26" i="2"/>
  <c r="AY26" i="2"/>
  <c r="AV26" i="2"/>
  <c r="AT26" i="2"/>
  <c r="AR26" i="2"/>
  <c r="AO26" i="2"/>
  <c r="AM26" i="2"/>
  <c r="AK26" i="2"/>
  <c r="AH26" i="2"/>
  <c r="AF26" i="2"/>
  <c r="AD26" i="2"/>
  <c r="AA26" i="2"/>
  <c r="Y26" i="2"/>
  <c r="W26" i="2"/>
  <c r="T26" i="2"/>
  <c r="R26" i="2"/>
  <c r="P26" i="2"/>
  <c r="M26" i="2"/>
  <c r="K26" i="2"/>
  <c r="I26" i="2"/>
  <c r="F26" i="2"/>
  <c r="E26" i="2"/>
  <c r="BQ25" i="2"/>
  <c r="BJ25" i="2"/>
  <c r="BH25" i="2"/>
  <c r="BC25" i="2"/>
  <c r="BA25" i="2"/>
  <c r="AY25" i="2"/>
  <c r="AV25" i="2"/>
  <c r="AT25" i="2"/>
  <c r="AR25" i="2"/>
  <c r="AO25" i="2"/>
  <c r="AH25" i="2"/>
  <c r="AF25" i="2"/>
  <c r="AA25" i="2"/>
  <c r="Y25" i="2"/>
  <c r="W25" i="2"/>
  <c r="T25" i="2"/>
  <c r="P25" i="2"/>
  <c r="M25" i="2"/>
  <c r="I25" i="2"/>
  <c r="F25" i="2"/>
  <c r="E25" i="2"/>
  <c r="C25" i="2"/>
  <c r="BQ24" i="2"/>
  <c r="BJ24" i="2"/>
  <c r="BH24" i="2"/>
  <c r="BC24" i="2"/>
  <c r="BA24" i="2"/>
  <c r="AY24" i="2"/>
  <c r="AV24" i="2"/>
  <c r="AT24" i="2"/>
  <c r="AR24" i="2"/>
  <c r="AO24" i="2"/>
  <c r="AH24" i="2"/>
  <c r="AF24" i="2"/>
  <c r="AA24" i="2"/>
  <c r="Y24" i="2"/>
  <c r="W24" i="2"/>
  <c r="T24" i="2"/>
  <c r="P24" i="2"/>
  <c r="M24" i="2"/>
  <c r="I24" i="2"/>
  <c r="F24" i="2"/>
  <c r="E24" i="2"/>
  <c r="C24" i="2"/>
  <c r="BQ23" i="2"/>
  <c r="BJ23" i="2"/>
  <c r="BH23" i="2"/>
  <c r="BC23" i="2"/>
  <c r="BA23" i="2"/>
  <c r="AY23" i="2"/>
  <c r="AV23" i="2"/>
  <c r="AT23" i="2"/>
  <c r="AR23" i="2"/>
  <c r="AO23" i="2"/>
  <c r="AH23" i="2"/>
  <c r="AF23" i="2"/>
  <c r="AA23" i="2"/>
  <c r="Y23" i="2"/>
  <c r="W23" i="2"/>
  <c r="T23" i="2"/>
  <c r="P23" i="2"/>
  <c r="M23" i="2"/>
  <c r="I23" i="2"/>
  <c r="F23" i="2"/>
  <c r="E23" i="2"/>
  <c r="C23" i="2"/>
  <c r="BQ22" i="2"/>
  <c r="BJ22" i="2"/>
  <c r="BH22" i="2"/>
  <c r="BC22" i="2"/>
  <c r="BA22" i="2"/>
  <c r="AY22" i="2"/>
  <c r="AV22" i="2"/>
  <c r="AT22" i="2"/>
  <c r="AR22" i="2"/>
  <c r="AO22" i="2"/>
  <c r="AH22" i="2"/>
  <c r="AF22" i="2"/>
  <c r="AA22" i="2"/>
  <c r="Y22" i="2"/>
  <c r="W22" i="2"/>
  <c r="T22" i="2"/>
  <c r="P22" i="2"/>
  <c r="M22" i="2"/>
  <c r="I22" i="2"/>
  <c r="F22" i="2"/>
  <c r="E22" i="2"/>
  <c r="C22" i="2"/>
  <c r="BQ21" i="2"/>
  <c r="BJ21" i="2"/>
  <c r="BH21" i="2"/>
  <c r="BC21" i="2"/>
  <c r="BA21" i="2"/>
  <c r="AY21" i="2"/>
  <c r="AV21" i="2"/>
  <c r="AT21" i="2"/>
  <c r="AR21" i="2"/>
  <c r="AO21" i="2"/>
  <c r="AH21" i="2"/>
  <c r="AF21" i="2"/>
  <c r="AD21" i="2"/>
  <c r="AA21" i="2"/>
  <c r="Y21" i="2"/>
  <c r="W21" i="2"/>
  <c r="T21" i="2"/>
  <c r="P21" i="2"/>
  <c r="M21" i="2"/>
  <c r="K21" i="2"/>
  <c r="I21" i="2"/>
  <c r="F21" i="2"/>
  <c r="E21" i="2"/>
  <c r="C21" i="2"/>
  <c r="BQ20" i="2"/>
  <c r="BJ20" i="2"/>
  <c r="BH20" i="2"/>
  <c r="BC20" i="2"/>
  <c r="BA20" i="2"/>
  <c r="AY20" i="2"/>
  <c r="AV20" i="2"/>
  <c r="AT20" i="2"/>
  <c r="AR20" i="2"/>
  <c r="AO20" i="2"/>
  <c r="AH20" i="2"/>
  <c r="AF20" i="2"/>
  <c r="AD20" i="2"/>
  <c r="AA20" i="2"/>
  <c r="Y20" i="2"/>
  <c r="W20" i="2"/>
  <c r="T20" i="2"/>
  <c r="P20" i="2"/>
  <c r="M20" i="2"/>
  <c r="I20" i="2"/>
  <c r="F20" i="2"/>
  <c r="E20" i="2"/>
  <c r="C20" i="2"/>
  <c r="BQ19" i="2"/>
  <c r="BJ19" i="2"/>
  <c r="BH19" i="2"/>
  <c r="BC19" i="2"/>
  <c r="BA19" i="2"/>
  <c r="AY19" i="2"/>
  <c r="AV19" i="2"/>
  <c r="AT19" i="2"/>
  <c r="AR19" i="2"/>
  <c r="AO19" i="2"/>
  <c r="AH19" i="2"/>
  <c r="AF19" i="2"/>
  <c r="AD19" i="2"/>
  <c r="AA19" i="2"/>
  <c r="Y19" i="2"/>
  <c r="W19" i="2"/>
  <c r="T19" i="2"/>
  <c r="P19" i="2"/>
  <c r="M19" i="2"/>
  <c r="K19" i="2"/>
  <c r="I19" i="2"/>
  <c r="F19" i="2"/>
  <c r="E19" i="2"/>
  <c r="C19" i="2"/>
  <c r="BQ18" i="2"/>
  <c r="BJ18" i="2"/>
  <c r="BH18" i="2"/>
  <c r="BC18" i="2"/>
  <c r="BA18" i="2"/>
  <c r="AY18" i="2"/>
  <c r="AV18" i="2"/>
  <c r="AT18" i="2"/>
  <c r="AR18" i="2"/>
  <c r="AO18" i="2"/>
  <c r="AH18" i="2"/>
  <c r="AF18" i="2"/>
  <c r="AD18" i="2"/>
  <c r="AA18" i="2"/>
  <c r="Y18" i="2"/>
  <c r="W18" i="2"/>
  <c r="T18" i="2"/>
  <c r="P18" i="2"/>
  <c r="M18" i="2"/>
  <c r="K18" i="2"/>
  <c r="I18" i="2"/>
  <c r="F18" i="2"/>
  <c r="E18" i="2"/>
  <c r="C18" i="2"/>
  <c r="BQ17" i="2"/>
  <c r="BJ17" i="2"/>
  <c r="BH17" i="2"/>
  <c r="BC17" i="2"/>
  <c r="BA17" i="2"/>
  <c r="AY17" i="2"/>
  <c r="AV17" i="2"/>
  <c r="AT17" i="2"/>
  <c r="AR17" i="2"/>
  <c r="AO17" i="2"/>
  <c r="AH17" i="2"/>
  <c r="AF17" i="2"/>
  <c r="AD17" i="2"/>
  <c r="AA17" i="2"/>
  <c r="Y17" i="2"/>
  <c r="W17" i="2"/>
  <c r="T17" i="2"/>
  <c r="P17" i="2"/>
  <c r="M17" i="2"/>
  <c r="K17" i="2"/>
  <c r="I17" i="2"/>
  <c r="F17" i="2"/>
  <c r="E17" i="2"/>
  <c r="C17" i="2"/>
  <c r="BQ16" i="2"/>
  <c r="BJ16" i="2"/>
  <c r="BH16" i="2"/>
  <c r="BC16" i="2"/>
  <c r="BA16" i="2"/>
  <c r="AY16" i="2"/>
  <c r="AV16" i="2"/>
  <c r="AT16" i="2"/>
  <c r="AR16" i="2"/>
  <c r="AO16" i="2"/>
  <c r="AH16" i="2"/>
  <c r="AF16" i="2"/>
  <c r="AD16" i="2"/>
  <c r="AA16" i="2"/>
  <c r="Y16" i="2"/>
  <c r="W16" i="2"/>
  <c r="T16" i="2"/>
  <c r="P16" i="2"/>
  <c r="M16" i="2"/>
  <c r="K16" i="2"/>
  <c r="I16" i="2"/>
  <c r="F16" i="2"/>
  <c r="E16" i="2"/>
  <c r="C16" i="2"/>
  <c r="BQ15" i="2"/>
  <c r="BJ15" i="2"/>
  <c r="BH15" i="2"/>
  <c r="BC15" i="2"/>
  <c r="BA15" i="2"/>
  <c r="AY15" i="2"/>
  <c r="AV15" i="2"/>
  <c r="AT15" i="2"/>
  <c r="AR15" i="2"/>
  <c r="AO15" i="2"/>
  <c r="AH15" i="2"/>
  <c r="AF15" i="2"/>
  <c r="AD15" i="2"/>
  <c r="AA15" i="2"/>
  <c r="Y15" i="2"/>
  <c r="W15" i="2"/>
  <c r="T15" i="2"/>
  <c r="P15" i="2"/>
  <c r="M15" i="2"/>
  <c r="K15" i="2"/>
  <c r="I15" i="2"/>
  <c r="F15" i="2"/>
  <c r="E15" i="2"/>
  <c r="C15" i="2"/>
  <c r="BQ14" i="2"/>
  <c r="BJ14" i="2"/>
  <c r="BH14" i="2"/>
  <c r="BC14" i="2"/>
  <c r="BA14" i="2"/>
  <c r="AY14" i="2"/>
  <c r="AV14" i="2"/>
  <c r="AT14" i="2"/>
  <c r="AR14" i="2"/>
  <c r="AO14" i="2"/>
  <c r="AH14" i="2"/>
  <c r="AF14" i="2"/>
  <c r="AD14" i="2"/>
  <c r="AA14" i="2"/>
  <c r="Y14" i="2"/>
  <c r="W14" i="2"/>
  <c r="T14" i="2"/>
  <c r="P14" i="2"/>
  <c r="M14" i="2"/>
  <c r="K14" i="2"/>
  <c r="I14" i="2"/>
  <c r="F14" i="2"/>
  <c r="E14" i="2"/>
  <c r="C14" i="2"/>
  <c r="BQ13" i="2"/>
  <c r="BJ13" i="2"/>
  <c r="BH13" i="2"/>
  <c r="BC13" i="2"/>
  <c r="BA13" i="2"/>
  <c r="AY13" i="2"/>
  <c r="AV13" i="2"/>
  <c r="AT13" i="2"/>
  <c r="AR13" i="2"/>
  <c r="AO13" i="2"/>
  <c r="AH13" i="2"/>
  <c r="AF13" i="2"/>
  <c r="AD13" i="2"/>
  <c r="AA13" i="2"/>
  <c r="Y13" i="2"/>
  <c r="W13" i="2"/>
  <c r="T13" i="2"/>
  <c r="P13" i="2"/>
  <c r="M13" i="2"/>
  <c r="K13" i="2"/>
  <c r="I13" i="2"/>
  <c r="F13" i="2"/>
  <c r="E13" i="2"/>
  <c r="C13" i="2"/>
  <c r="BQ12" i="2"/>
  <c r="BJ12" i="2"/>
  <c r="BH12" i="2"/>
  <c r="BC12" i="2"/>
  <c r="BA12" i="2"/>
  <c r="AY12" i="2"/>
  <c r="AV12" i="2"/>
  <c r="AT12" i="2"/>
  <c r="AR12" i="2"/>
  <c r="AO12" i="2"/>
  <c r="AH12" i="2"/>
  <c r="AF12" i="2"/>
  <c r="AD12" i="2"/>
  <c r="AA12" i="2"/>
  <c r="Y12" i="2"/>
  <c r="W12" i="2"/>
  <c r="T12" i="2"/>
  <c r="P12" i="2"/>
  <c r="M12" i="2"/>
  <c r="K12" i="2"/>
  <c r="I12" i="2"/>
  <c r="F12" i="2"/>
  <c r="E12" i="2"/>
  <c r="C12" i="2"/>
  <c r="BQ11" i="2"/>
  <c r="BJ11" i="2"/>
  <c r="BH11" i="2"/>
  <c r="BC11" i="2"/>
  <c r="BA11" i="2"/>
  <c r="AY11" i="2"/>
  <c r="AV11" i="2"/>
  <c r="AT11" i="2"/>
  <c r="AR11" i="2"/>
  <c r="AO11" i="2"/>
  <c r="AH11" i="2"/>
  <c r="AF11" i="2"/>
  <c r="AD11" i="2"/>
  <c r="AA11" i="2"/>
  <c r="Y11" i="2"/>
  <c r="W11" i="2"/>
  <c r="T11" i="2"/>
  <c r="P11" i="2"/>
  <c r="M11" i="2"/>
  <c r="K11" i="2"/>
  <c r="I11" i="2"/>
  <c r="F11" i="2"/>
  <c r="E11" i="2"/>
  <c r="C11" i="2"/>
  <c r="BQ10" i="2"/>
  <c r="BJ10" i="2"/>
  <c r="BH10" i="2"/>
  <c r="BC10" i="2"/>
  <c r="BA10" i="2"/>
  <c r="BA30" i="2" s="1"/>
  <c r="AY10" i="2"/>
  <c r="AV10" i="2"/>
  <c r="AT10" i="2"/>
  <c r="AR10" i="2"/>
  <c r="AO10" i="2"/>
  <c r="AH10" i="2"/>
  <c r="AH30" i="2" s="1"/>
  <c r="AF10" i="2"/>
  <c r="AF30" i="2" s="1"/>
  <c r="AD10" i="2"/>
  <c r="AA10" i="2"/>
  <c r="Y10" i="2"/>
  <c r="W10" i="2"/>
  <c r="T10" i="2"/>
  <c r="P10" i="2"/>
  <c r="P30" i="2" s="1"/>
  <c r="M10" i="2"/>
  <c r="K10" i="2"/>
  <c r="I10" i="2"/>
  <c r="F10" i="2"/>
  <c r="E10" i="2"/>
  <c r="C10" i="2"/>
  <c r="R12" i="2" l="1"/>
  <c r="R14" i="2"/>
  <c r="R16" i="2"/>
  <c r="R22" i="2"/>
  <c r="AK27" i="2"/>
  <c r="AF30" i="3"/>
  <c r="AT10" i="3"/>
  <c r="BJ30" i="3"/>
  <c r="BJ33" i="3" s="1"/>
  <c r="AT13" i="3"/>
  <c r="BM13" i="3"/>
  <c r="AT26" i="3"/>
  <c r="BM26" i="3"/>
  <c r="BN33" i="3"/>
  <c r="C19" i="4"/>
  <c r="U76" i="5"/>
  <c r="U75" i="5" s="1"/>
  <c r="U74" i="5" s="1"/>
  <c r="U73" i="5" s="1"/>
  <c r="U72" i="5" s="1"/>
  <c r="U71" i="5" s="1"/>
  <c r="U70" i="5" s="1"/>
  <c r="U69" i="5" s="1"/>
  <c r="U68" i="5" s="1"/>
  <c r="U67" i="5" s="1"/>
  <c r="U66" i="5" s="1"/>
  <c r="U65" i="5" s="1"/>
  <c r="U64" i="5" s="1"/>
  <c r="U63" i="5" s="1"/>
  <c r="U62" i="5" s="1"/>
  <c r="U61" i="5" s="1"/>
  <c r="U60" i="5" s="1"/>
  <c r="U59" i="5" s="1"/>
  <c r="U58" i="5" s="1"/>
  <c r="U57" i="5" s="1"/>
  <c r="U56" i="5" s="1"/>
  <c r="U55" i="5" s="1"/>
  <c r="U54" i="5" s="1"/>
  <c r="U53" i="5" s="1"/>
  <c r="U52" i="5" s="1"/>
  <c r="U51" i="5" s="1"/>
  <c r="U50" i="5" s="1"/>
  <c r="U49" i="5" s="1"/>
  <c r="U48" i="5" s="1"/>
  <c r="U47" i="5" s="1"/>
  <c r="U46" i="5" s="1"/>
  <c r="U45" i="5" s="1"/>
  <c r="U44" i="5" s="1"/>
  <c r="U43" i="5" s="1"/>
  <c r="U42" i="5" s="1"/>
  <c r="U41" i="5" s="1"/>
  <c r="U40" i="5" s="1"/>
  <c r="U39" i="5" s="1"/>
  <c r="U38" i="5" s="1"/>
  <c r="U37" i="5" s="1"/>
  <c r="U36" i="5" s="1"/>
  <c r="U35" i="5" s="1"/>
  <c r="U34" i="5" s="1"/>
  <c r="U33" i="5" s="1"/>
  <c r="U32" i="5" s="1"/>
  <c r="U31" i="5" s="1"/>
  <c r="U30" i="5" s="1"/>
  <c r="U29" i="5" s="1"/>
  <c r="U28" i="5" s="1"/>
  <c r="U27" i="5" s="1"/>
  <c r="U26" i="5" s="1"/>
  <c r="U25" i="5" s="1"/>
  <c r="U24" i="5" s="1"/>
  <c r="U23" i="5" s="1"/>
  <c r="U22" i="5" s="1"/>
  <c r="U21" i="5" s="1"/>
  <c r="U20" i="5" s="1"/>
  <c r="U19" i="5" s="1"/>
  <c r="U18" i="5" s="1"/>
  <c r="U17" i="5" s="1"/>
  <c r="U16" i="5" s="1"/>
  <c r="U15" i="5" s="1"/>
  <c r="U14" i="5" s="1"/>
  <c r="BL33" i="3"/>
  <c r="AK18" i="2"/>
  <c r="R24" i="2"/>
  <c r="BF10" i="2"/>
  <c r="AM12" i="2"/>
  <c r="AM14" i="2"/>
  <c r="BF14" i="2"/>
  <c r="AM16" i="2"/>
  <c r="BF16" i="2"/>
  <c r="AM18" i="2"/>
  <c r="BF18" i="2"/>
  <c r="AM20" i="2"/>
  <c r="BF20" i="2"/>
  <c r="AM22" i="2"/>
  <c r="BF22" i="2"/>
  <c r="K23" i="2"/>
  <c r="AD23" i="2"/>
  <c r="AM24" i="2"/>
  <c r="BF24" i="2"/>
  <c r="K25" i="2"/>
  <c r="AD25" i="2"/>
  <c r="AM27" i="2"/>
  <c r="BF27" i="2"/>
  <c r="K28" i="2"/>
  <c r="AD28" i="2"/>
  <c r="R30" i="3"/>
  <c r="AH30" i="3"/>
  <c r="AH33" i="3" s="1"/>
  <c r="AV30" i="3"/>
  <c r="AV33" i="3" s="1"/>
  <c r="BK10" i="3"/>
  <c r="I11" i="3"/>
  <c r="AT11" i="3"/>
  <c r="I12" i="3"/>
  <c r="AT12" i="3"/>
  <c r="BM12" i="3"/>
  <c r="K13" i="3"/>
  <c r="AD13" i="3"/>
  <c r="BO13" i="3"/>
  <c r="I18" i="3"/>
  <c r="AT18" i="3"/>
  <c r="BM18" i="3"/>
  <c r="I22" i="3"/>
  <c r="AT22" i="3"/>
  <c r="BM22" i="3"/>
  <c r="E25" i="3"/>
  <c r="I26" i="3"/>
  <c r="BO26" i="3"/>
  <c r="E28" i="3"/>
  <c r="BC30" i="2"/>
  <c r="BC33" i="2" s="1"/>
  <c r="AK16" i="2"/>
  <c r="AK20" i="2"/>
  <c r="AK22" i="2"/>
  <c r="AK24" i="2"/>
  <c r="I13" i="3"/>
  <c r="AM10" i="2"/>
  <c r="BF12" i="2"/>
  <c r="E30" i="2"/>
  <c r="BH30" i="2"/>
  <c r="R27" i="2"/>
  <c r="C30" i="3"/>
  <c r="T30" i="3"/>
  <c r="AI10" i="3"/>
  <c r="AW10" i="3"/>
  <c r="BM10" i="3"/>
  <c r="K11" i="3"/>
  <c r="AD11" i="3"/>
  <c r="AD30" i="3" s="1"/>
  <c r="BM11" i="3"/>
  <c r="K12" i="3"/>
  <c r="AD12" i="3"/>
  <c r="BO12" i="3"/>
  <c r="K18" i="3"/>
  <c r="AD18" i="3"/>
  <c r="BO18" i="3"/>
  <c r="K22" i="3"/>
  <c r="AD22" i="3"/>
  <c r="BO22" i="3"/>
  <c r="AM24" i="3"/>
  <c r="AM30" i="3" s="1"/>
  <c r="BF24" i="3"/>
  <c r="Y25" i="3"/>
  <c r="Y30" i="3" s="1"/>
  <c r="AR25" i="3"/>
  <c r="K26" i="3"/>
  <c r="AD26" i="3"/>
  <c r="BF27" i="3"/>
  <c r="Y28" i="3"/>
  <c r="AT28" i="3"/>
  <c r="BM28" i="3"/>
  <c r="AL33" i="3"/>
  <c r="L56" i="5"/>
  <c r="L70" i="5"/>
  <c r="AK14" i="2"/>
  <c r="R20" i="2"/>
  <c r="AR30" i="2"/>
  <c r="AK30" i="3"/>
  <c r="AY30" i="3"/>
  <c r="BO10" i="3"/>
  <c r="BO11" i="3"/>
  <c r="I17" i="3"/>
  <c r="AT17" i="3"/>
  <c r="BM17" i="3"/>
  <c r="I21" i="3"/>
  <c r="AT21" i="3"/>
  <c r="BM21" i="3"/>
  <c r="E24" i="3"/>
  <c r="E30" i="3" s="1"/>
  <c r="I25" i="3"/>
  <c r="AT25" i="3"/>
  <c r="BM25" i="3"/>
  <c r="I28" i="3"/>
  <c r="BO28" i="3"/>
  <c r="H33" i="3"/>
  <c r="AS33" i="3"/>
  <c r="L42" i="5"/>
  <c r="R10" i="2"/>
  <c r="Y30" i="2"/>
  <c r="I30" i="2"/>
  <c r="R11" i="2"/>
  <c r="AK13" i="2"/>
  <c r="R15" i="2"/>
  <c r="AK17" i="2"/>
  <c r="R19" i="2"/>
  <c r="AK19" i="2"/>
  <c r="R21" i="2"/>
  <c r="AK21" i="2"/>
  <c r="R23" i="2"/>
  <c r="AK23" i="2"/>
  <c r="R25" i="2"/>
  <c r="AK25" i="2"/>
  <c r="R28" i="2"/>
  <c r="AK28" i="2"/>
  <c r="F30" i="3"/>
  <c r="W30" i="3"/>
  <c r="BA30" i="3"/>
  <c r="BQ30" i="3"/>
  <c r="BR15" i="3" s="1"/>
  <c r="K17" i="3"/>
  <c r="AD17" i="3"/>
  <c r="BO17" i="3"/>
  <c r="K21" i="3"/>
  <c r="AD21" i="3"/>
  <c r="BO21" i="3"/>
  <c r="K25" i="3"/>
  <c r="AD25" i="3"/>
  <c r="BO25" i="3"/>
  <c r="K28" i="3"/>
  <c r="AD28" i="3"/>
  <c r="J33" i="3"/>
  <c r="BD11" i="2"/>
  <c r="R13" i="2"/>
  <c r="AK15" i="2"/>
  <c r="R17" i="2"/>
  <c r="AM11" i="2"/>
  <c r="BF11" i="2"/>
  <c r="AM13" i="2"/>
  <c r="BF13" i="2"/>
  <c r="AM15" i="2"/>
  <c r="BF15" i="2"/>
  <c r="AM17" i="2"/>
  <c r="BF17" i="2"/>
  <c r="AM19" i="2"/>
  <c r="BF19" i="2"/>
  <c r="K20" i="2"/>
  <c r="K30" i="2" s="1"/>
  <c r="AM21" i="2"/>
  <c r="BF21" i="2"/>
  <c r="K22" i="2"/>
  <c r="AD22" i="2"/>
  <c r="AM23" i="2"/>
  <c r="BF23" i="2"/>
  <c r="K24" i="2"/>
  <c r="AD24" i="2"/>
  <c r="AM25" i="2"/>
  <c r="BF25" i="2"/>
  <c r="C28" i="2"/>
  <c r="AM28" i="2"/>
  <c r="BF28" i="2"/>
  <c r="I10" i="3"/>
  <c r="AO30" i="3"/>
  <c r="BC30" i="3"/>
  <c r="BD24" i="3" s="1"/>
  <c r="BR10" i="3"/>
  <c r="I16" i="3"/>
  <c r="AT16" i="3"/>
  <c r="BM16" i="3"/>
  <c r="I20" i="3"/>
  <c r="AT20" i="3"/>
  <c r="BM20" i="3"/>
  <c r="I24" i="3"/>
  <c r="AT24" i="3"/>
  <c r="BM24" i="3"/>
  <c r="BF26" i="3"/>
  <c r="Y27" i="3"/>
  <c r="AT27" i="3"/>
  <c r="BM27" i="3"/>
  <c r="L28" i="5"/>
  <c r="L35" i="5"/>
  <c r="AK10" i="2"/>
  <c r="AK12" i="2"/>
  <c r="R18" i="2"/>
  <c r="F30" i="2"/>
  <c r="AT30" i="2"/>
  <c r="AK11" i="2"/>
  <c r="K10" i="3"/>
  <c r="K30" i="3" s="1"/>
  <c r="AA30" i="3"/>
  <c r="BF30" i="3"/>
  <c r="I15" i="3"/>
  <c r="K16" i="3"/>
  <c r="AD16" i="3"/>
  <c r="BO16" i="3"/>
  <c r="K20" i="3"/>
  <c r="AD20" i="3"/>
  <c r="BO20" i="3"/>
  <c r="BO24" i="3"/>
  <c r="G27" i="2"/>
  <c r="G26" i="2"/>
  <c r="AI26" i="2"/>
  <c r="F33" i="2"/>
  <c r="G25" i="2"/>
  <c r="G21" i="2"/>
  <c r="G17" i="2"/>
  <c r="G13" i="2"/>
  <c r="G24" i="2"/>
  <c r="G20" i="2"/>
  <c r="G16" i="2"/>
  <c r="G12" i="2"/>
  <c r="AH33" i="2"/>
  <c r="AI25" i="2"/>
  <c r="AI21" i="2"/>
  <c r="AI17" i="2"/>
  <c r="AI13" i="2"/>
  <c r="AI24" i="2"/>
  <c r="AI20" i="2"/>
  <c r="AI16" i="2"/>
  <c r="AI12" i="2"/>
  <c r="G11" i="2"/>
  <c r="AI11" i="2"/>
  <c r="G14" i="2"/>
  <c r="AI14" i="2"/>
  <c r="G15" i="2"/>
  <c r="AI15" i="2"/>
  <c r="G18" i="2"/>
  <c r="AI18" i="2"/>
  <c r="G19" i="2"/>
  <c r="AI19" i="2"/>
  <c r="G22" i="2"/>
  <c r="AI22" i="2"/>
  <c r="G23" i="2"/>
  <c r="AI23" i="2"/>
  <c r="BK23" i="2"/>
  <c r="AI27" i="2"/>
  <c r="BK27" i="2"/>
  <c r="G28" i="2"/>
  <c r="AI28" i="2"/>
  <c r="AY30" i="2"/>
  <c r="BQ30" i="2"/>
  <c r="BQ33" i="2" s="1"/>
  <c r="G77" i="5" s="1"/>
  <c r="Q77" i="5" s="1"/>
  <c r="C26" i="2"/>
  <c r="C30" i="2" s="1"/>
  <c r="AA30" i="2"/>
  <c r="F33" i="3"/>
  <c r="G25" i="3"/>
  <c r="G24" i="3"/>
  <c r="G23" i="3"/>
  <c r="G22" i="3"/>
  <c r="G21" i="3"/>
  <c r="G20" i="3"/>
  <c r="G19" i="3"/>
  <c r="G18" i="3"/>
  <c r="G17" i="3"/>
  <c r="G16" i="3"/>
  <c r="G15" i="3"/>
  <c r="G14" i="3"/>
  <c r="G13" i="3"/>
  <c r="G12" i="3"/>
  <c r="G11" i="3"/>
  <c r="BD16" i="2"/>
  <c r="C27" i="2"/>
  <c r="W27" i="2"/>
  <c r="W30" i="2" s="1"/>
  <c r="AD27" i="2"/>
  <c r="AD30" i="2" s="1"/>
  <c r="T30" i="2"/>
  <c r="U10" i="2" s="1"/>
  <c r="AV30" i="2"/>
  <c r="AW27" i="2" s="1"/>
  <c r="BJ30" i="2"/>
  <c r="BK26" i="2" s="1"/>
  <c r="BD19" i="3"/>
  <c r="BD11" i="3"/>
  <c r="M30" i="2"/>
  <c r="N27" i="2" s="1"/>
  <c r="AO30" i="2"/>
  <c r="AP26" i="2" s="1"/>
  <c r="AA33" i="3"/>
  <c r="H35" i="5" s="1"/>
  <c r="AB25" i="3"/>
  <c r="AB24" i="3"/>
  <c r="AB23" i="3"/>
  <c r="AB22" i="3"/>
  <c r="AB21" i="3"/>
  <c r="AB20" i="3"/>
  <c r="AB19" i="3"/>
  <c r="AB18" i="3"/>
  <c r="AB17" i="3"/>
  <c r="AB16" i="3"/>
  <c r="AB15" i="3"/>
  <c r="AB14" i="3"/>
  <c r="AB13" i="3"/>
  <c r="AB12" i="3"/>
  <c r="AB11" i="3"/>
  <c r="AB10" i="3"/>
  <c r="G10" i="2"/>
  <c r="AI10" i="2"/>
  <c r="AW25" i="3"/>
  <c r="G26" i="3"/>
  <c r="AI26" i="3"/>
  <c r="AR26" i="3"/>
  <c r="BK26" i="3"/>
  <c r="U27" i="3"/>
  <c r="AW27" i="3"/>
  <c r="G28" i="3"/>
  <c r="AI28" i="3"/>
  <c r="AR28" i="3"/>
  <c r="AR30" i="3" s="1"/>
  <c r="BK28" i="3"/>
  <c r="C16" i="4"/>
  <c r="G10" i="3"/>
  <c r="N10" i="3"/>
  <c r="N11" i="3"/>
  <c r="U11" i="3"/>
  <c r="AI11" i="3"/>
  <c r="AP11" i="3"/>
  <c r="AW11" i="3"/>
  <c r="N12" i="3"/>
  <c r="AI12" i="3"/>
  <c r="AP12" i="3"/>
  <c r="AW12" i="3"/>
  <c r="BK12" i="3"/>
  <c r="N13" i="3"/>
  <c r="U13" i="3"/>
  <c r="AI13" i="3"/>
  <c r="AP13" i="3"/>
  <c r="AW13" i="3"/>
  <c r="BK13" i="3"/>
  <c r="N14" i="3"/>
  <c r="U14" i="3"/>
  <c r="AI14" i="3"/>
  <c r="AP14" i="3"/>
  <c r="AW14" i="3"/>
  <c r="BK14" i="3"/>
  <c r="N15" i="3"/>
  <c r="U15" i="3"/>
  <c r="AI15" i="3"/>
  <c r="AP15" i="3"/>
  <c r="AW15" i="3"/>
  <c r="BK15" i="3"/>
  <c r="N16" i="3"/>
  <c r="U16" i="3"/>
  <c r="AI16" i="3"/>
  <c r="AP16" i="3"/>
  <c r="AW16" i="3"/>
  <c r="BK16" i="3"/>
  <c r="BR16" i="3"/>
  <c r="N17" i="3"/>
  <c r="U17" i="3"/>
  <c r="AI17" i="3"/>
  <c r="AP17" i="3"/>
  <c r="AW17" i="3"/>
  <c r="BK17" i="3"/>
  <c r="BR17" i="3"/>
  <c r="N18" i="3"/>
  <c r="U18" i="3"/>
  <c r="AI18" i="3"/>
  <c r="AP18" i="3"/>
  <c r="AW18" i="3"/>
  <c r="BK18" i="3"/>
  <c r="BR18" i="3"/>
  <c r="N19" i="3"/>
  <c r="U19" i="3"/>
  <c r="AI19" i="3"/>
  <c r="AP19" i="3"/>
  <c r="AW19" i="3"/>
  <c r="BK19" i="3"/>
  <c r="BR19" i="3"/>
  <c r="N20" i="3"/>
  <c r="U20" i="3"/>
  <c r="AI20" i="3"/>
  <c r="AP20" i="3"/>
  <c r="AW20" i="3"/>
  <c r="BK20" i="3"/>
  <c r="BR20" i="3"/>
  <c r="N21" i="3"/>
  <c r="U21" i="3"/>
  <c r="AI21" i="3"/>
  <c r="AP21" i="3"/>
  <c r="AW21" i="3"/>
  <c r="BK21" i="3"/>
  <c r="BR21" i="3"/>
  <c r="N22" i="3"/>
  <c r="U22" i="3"/>
  <c r="AI22" i="3"/>
  <c r="AP22" i="3"/>
  <c r="AW22" i="3"/>
  <c r="BK22" i="3"/>
  <c r="BR22" i="3"/>
  <c r="N23" i="3"/>
  <c r="U23" i="3"/>
  <c r="AI23" i="3"/>
  <c r="AP23" i="3"/>
  <c r="AW23" i="3"/>
  <c r="BK23" i="3"/>
  <c r="BR23" i="3"/>
  <c r="N24" i="3"/>
  <c r="U24" i="3"/>
  <c r="AI24" i="3"/>
  <c r="AP24" i="3"/>
  <c r="AW24" i="3"/>
  <c r="BK24" i="3"/>
  <c r="BR24" i="3"/>
  <c r="N25" i="3"/>
  <c r="U25" i="3"/>
  <c r="AI25" i="3"/>
  <c r="AP25" i="3"/>
  <c r="BR25" i="3"/>
  <c r="AB26" i="3"/>
  <c r="N27" i="3"/>
  <c r="AP27" i="3"/>
  <c r="BR27" i="3"/>
  <c r="AB28" i="3"/>
  <c r="BK25" i="3"/>
  <c r="U26" i="3"/>
  <c r="AW26" i="3"/>
  <c r="G27" i="3"/>
  <c r="AI27" i="3"/>
  <c r="AR27" i="3"/>
  <c r="BK27" i="3"/>
  <c r="U28" i="3"/>
  <c r="AW28" i="3"/>
  <c r="C35" i="4"/>
  <c r="BD25" i="3"/>
  <c r="N26" i="3"/>
  <c r="AP26" i="3"/>
  <c r="BR26" i="3"/>
  <c r="AB27" i="3"/>
  <c r="N28" i="3"/>
  <c r="AP28" i="3"/>
  <c r="BR28" i="3"/>
  <c r="U13" i="5"/>
  <c r="U12" i="5" s="1"/>
  <c r="U11" i="5" s="1"/>
  <c r="BD13" i="3" l="1"/>
  <c r="AI30" i="2"/>
  <c r="BD13" i="2"/>
  <c r="BD17" i="3"/>
  <c r="BC33" i="3"/>
  <c r="BD24" i="2"/>
  <c r="BD23" i="2"/>
  <c r="BO30" i="3"/>
  <c r="BD18" i="2"/>
  <c r="AM30" i="2"/>
  <c r="AW30" i="3"/>
  <c r="G30" i="2"/>
  <c r="BD10" i="3"/>
  <c r="BD18" i="3"/>
  <c r="BD20" i="2"/>
  <c r="AK30" i="2"/>
  <c r="BM30" i="3"/>
  <c r="BD14" i="2"/>
  <c r="BD26" i="3"/>
  <c r="BK30" i="3"/>
  <c r="BD12" i="3"/>
  <c r="BD20" i="3"/>
  <c r="BD12" i="2"/>
  <c r="BD15" i="2"/>
  <c r="AO33" i="3"/>
  <c r="H49" i="5" s="1"/>
  <c r="AP10" i="3"/>
  <c r="AP30" i="3" s="1"/>
  <c r="BD21" i="3"/>
  <c r="BD28" i="2"/>
  <c r="T33" i="3"/>
  <c r="U10" i="3"/>
  <c r="U30" i="3" s="1"/>
  <c r="BD27" i="2"/>
  <c r="AT30" i="3"/>
  <c r="BK11" i="3"/>
  <c r="BD25" i="2"/>
  <c r="BD14" i="3"/>
  <c r="BD22" i="3"/>
  <c r="I30" i="3"/>
  <c r="BD19" i="2"/>
  <c r="BR14" i="3"/>
  <c r="AI30" i="3"/>
  <c r="BD21" i="2"/>
  <c r="BD15" i="3"/>
  <c r="BD23" i="3"/>
  <c r="BD22" i="2"/>
  <c r="BF30" i="2"/>
  <c r="BD27" i="3"/>
  <c r="BD28" i="3"/>
  <c r="U12" i="3"/>
  <c r="BD10" i="2"/>
  <c r="BD17" i="2"/>
  <c r="BD30" i="2" s="1"/>
  <c r="BD16" i="3"/>
  <c r="BQ33" i="3"/>
  <c r="H77" i="5" s="1"/>
  <c r="R77" i="5" s="1"/>
  <c r="BR12" i="3"/>
  <c r="BR13" i="3"/>
  <c r="R30" i="2"/>
  <c r="BD26" i="2"/>
  <c r="H42" i="5"/>
  <c r="BR11" i="3"/>
  <c r="BR30" i="3" s="1"/>
  <c r="G30" i="3"/>
  <c r="AB30" i="3"/>
  <c r="AB25" i="2"/>
  <c r="AB21" i="2"/>
  <c r="AB17" i="2"/>
  <c r="AB13" i="2"/>
  <c r="AB24" i="2"/>
  <c r="AB20" i="2"/>
  <c r="AB16" i="2"/>
  <c r="AB12" i="2"/>
  <c r="AA33" i="2"/>
  <c r="G35" i="5" s="1"/>
  <c r="U27" i="2"/>
  <c r="BK19" i="2"/>
  <c r="BK11" i="2"/>
  <c r="G42" i="5"/>
  <c r="N23" i="2"/>
  <c r="N19" i="2"/>
  <c r="N15" i="2"/>
  <c r="N11" i="2"/>
  <c r="U28" i="2"/>
  <c r="AW22" i="2"/>
  <c r="AW18" i="2"/>
  <c r="AW14" i="2"/>
  <c r="AW10" i="2"/>
  <c r="AB28" i="2"/>
  <c r="AB23" i="2"/>
  <c r="AB15" i="2"/>
  <c r="AO33" i="2"/>
  <c r="AP25" i="2"/>
  <c r="AP21" i="2"/>
  <c r="AP17" i="2"/>
  <c r="AP13" i="2"/>
  <c r="AP28" i="2"/>
  <c r="AP24" i="2"/>
  <c r="AP20" i="2"/>
  <c r="AP16" i="2"/>
  <c r="AP12" i="2"/>
  <c r="BD30" i="3"/>
  <c r="BJ33" i="2"/>
  <c r="BK25" i="2"/>
  <c r="BK21" i="2"/>
  <c r="BK17" i="2"/>
  <c r="BK13" i="2"/>
  <c r="BK28" i="2"/>
  <c r="BK24" i="2"/>
  <c r="BK20" i="2"/>
  <c r="BK16" i="2"/>
  <c r="BK12" i="2"/>
  <c r="AB26" i="2"/>
  <c r="BK22" i="2"/>
  <c r="BK14" i="2"/>
  <c r="AP22" i="2"/>
  <c r="AP18" i="2"/>
  <c r="AP14" i="2"/>
  <c r="AP10" i="2"/>
  <c r="N26" i="2"/>
  <c r="U22" i="2"/>
  <c r="U18" i="2"/>
  <c r="U14" i="2"/>
  <c r="AB22" i="2"/>
  <c r="AB14" i="2"/>
  <c r="M33" i="2"/>
  <c r="G21" i="5" s="1"/>
  <c r="N25" i="2"/>
  <c r="N21" i="2"/>
  <c r="N17" i="2"/>
  <c r="N13" i="2"/>
  <c r="N24" i="2"/>
  <c r="N20" i="2"/>
  <c r="N16" i="2"/>
  <c r="N12" i="2"/>
  <c r="AV33" i="2"/>
  <c r="G56" i="5" s="1"/>
  <c r="AW25" i="2"/>
  <c r="AW21" i="2"/>
  <c r="AW17" i="2"/>
  <c r="AW13" i="2"/>
  <c r="AW28" i="2"/>
  <c r="AW24" i="2"/>
  <c r="AW20" i="2"/>
  <c r="AW16" i="2"/>
  <c r="AW12" i="2"/>
  <c r="BK15" i="2"/>
  <c r="N28" i="2"/>
  <c r="N22" i="2"/>
  <c r="N18" i="2"/>
  <c r="N14" i="2"/>
  <c r="AB27" i="2"/>
  <c r="AW23" i="2"/>
  <c r="AW19" i="2"/>
  <c r="AW15" i="2"/>
  <c r="AW11" i="2"/>
  <c r="AW26" i="2"/>
  <c r="AB19" i="2"/>
  <c r="AB11" i="2"/>
  <c r="N30" i="3"/>
  <c r="U25" i="2"/>
  <c r="U21" i="2"/>
  <c r="U17" i="2"/>
  <c r="U13" i="2"/>
  <c r="T33" i="2"/>
  <c r="G28" i="5" s="1"/>
  <c r="U24" i="2"/>
  <c r="U20" i="2"/>
  <c r="U16" i="2"/>
  <c r="U12" i="2"/>
  <c r="BK18" i="2"/>
  <c r="BK10" i="2"/>
  <c r="AP27" i="2"/>
  <c r="AP23" i="2"/>
  <c r="AP19" i="2"/>
  <c r="AP15" i="2"/>
  <c r="AP11" i="2"/>
  <c r="N10" i="2"/>
  <c r="U23" i="2"/>
  <c r="U19" i="2"/>
  <c r="U15" i="2"/>
  <c r="U11" i="2"/>
  <c r="U26" i="2"/>
  <c r="AB18" i="2"/>
  <c r="AB10" i="2"/>
  <c r="AB30" i="2" s="1"/>
  <c r="H70" i="5" l="1"/>
  <c r="R70" i="5" s="1"/>
  <c r="R63" i="5" s="1"/>
  <c r="R56" i="5" s="1"/>
  <c r="R49" i="5" s="1"/>
  <c r="R42" i="5" s="1"/>
  <c r="R35" i="5" s="1"/>
  <c r="R28" i="5" s="1"/>
  <c r="R21" i="5" s="1"/>
  <c r="H63" i="5"/>
  <c r="H56" i="5"/>
  <c r="U30" i="2"/>
  <c r="BK30" i="2"/>
  <c r="H28" i="5"/>
  <c r="H21" i="5"/>
  <c r="N30" i="2"/>
  <c r="G49" i="5"/>
  <c r="AP30" i="2"/>
  <c r="G70" i="5"/>
  <c r="Q70" i="5" s="1"/>
  <c r="G63" i="5"/>
  <c r="AW30" i="2"/>
  <c r="Q63" i="5" l="1"/>
  <c r="Q56" i="5" s="1"/>
  <c r="Q49" i="5" s="1"/>
  <c r="Q42" i="5" s="1"/>
  <c r="Q35" i="5" s="1"/>
  <c r="Q28" i="5" s="1"/>
  <c r="Q21" i="5" s="1"/>
</calcChain>
</file>

<file path=xl/sharedStrings.xml><?xml version="1.0" encoding="utf-8"?>
<sst xmlns="http://schemas.openxmlformats.org/spreadsheetml/2006/main" count="559" uniqueCount="114">
  <si>
    <t>Daily/Weekly number of (cumulative) deaths due to COVID-19 in England &amp; Wales</t>
  </si>
  <si>
    <t>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</si>
  <si>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t>
    </r>
    <r>
      <rPr>
        <u/>
        <sz val="12"/>
        <rFont val="Calibri"/>
        <family val="2"/>
        <charset val="1"/>
      </rPr>
      <t xml:space="preserve"> registration date.</t>
    </r>
    <r>
      <rPr>
        <sz val="12"/>
        <rFont val="Calibri"/>
        <family val="2"/>
        <charset val="1"/>
      </rPr>
      <t xml:space="preserve"> It includes deaths occurred </t>
    </r>
    <r>
      <rPr>
        <u/>
        <sz val="12"/>
        <rFont val="Calibri"/>
        <family val="2"/>
        <charset val="1"/>
      </rPr>
      <t>in hospitals or elsewhere</t>
    </r>
    <r>
      <rPr>
        <sz val="12"/>
        <rFont val="Calibri"/>
        <family val="2"/>
        <charset val="1"/>
      </rPr>
      <t>,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</si>
  <si>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</si>
  <si>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</si>
  <si>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</si>
  <si>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</si>
  <si>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t>
    </r>
    <r>
      <rPr>
        <u/>
        <sz val="12"/>
        <rFont val="Calibri"/>
        <family val="2"/>
        <charset val="1"/>
      </rPr>
      <t>in England and Wales</t>
    </r>
    <r>
      <rPr>
        <sz val="12"/>
        <rFont val="Calibri"/>
        <family val="2"/>
        <charset val="1"/>
      </rPr>
      <t xml:space="preserve"> by 5-year age groups and sexe, according to the </t>
    </r>
    <r>
      <rPr>
        <u/>
        <sz val="12"/>
        <rFont val="Calibri"/>
        <family val="2"/>
        <charset val="1"/>
      </rPr>
      <t>occurrence date.</t>
    </r>
    <r>
      <rPr>
        <sz val="12"/>
        <rFont val="Calibri"/>
        <family val="2"/>
        <charset val="1"/>
      </rPr>
      <t xml:space="preserve"> It includes deaths occurred </t>
    </r>
    <r>
      <rPr>
        <u/>
        <sz val="12"/>
        <rFont val="Calibri"/>
        <family val="2"/>
        <charset val="1"/>
      </rPr>
      <t>in hospitals or elsewhere,</t>
    </r>
    <r>
      <rPr>
        <sz val="12"/>
        <rFont val="Calibri"/>
        <family val="2"/>
        <charset val="1"/>
      </rPr>
      <t xml:space="preserve"> since 6th of March.</t>
    </r>
  </si>
  <si>
    <t>Sheet "NHS_Daily_Data"</t>
  </si>
  <si>
    <r>
      <rPr>
        <sz val="12"/>
        <color rgb="FF2E75B6"/>
        <rFont val="Calibri"/>
        <family val="2"/>
        <charset val="1"/>
      </rPr>
      <t xml:space="preserve">Coverage: </t>
    </r>
    <r>
      <rPr>
        <sz val="12"/>
        <rFont val="Calibri"/>
        <family val="2"/>
        <charset val="1"/>
      </rPr>
      <t>This sheet provides (cumulative) deaths by COVID-19 (i.e., deaths tested positive for Covid-19) since 1</t>
    </r>
    <r>
      <rPr>
        <vertAlign val="superscript"/>
        <sz val="12"/>
        <rFont val="Calibri"/>
        <family val="2"/>
        <charset val="1"/>
      </rPr>
      <t>st</t>
    </r>
    <r>
      <rPr>
        <sz val="12"/>
        <rFont val="Calibri"/>
        <family val="2"/>
        <charset val="1"/>
      </rPr>
      <t xml:space="preserve"> of March </t>
    </r>
    <r>
      <rPr>
        <u/>
        <sz val="12"/>
        <rFont val="Calibri"/>
        <family val="2"/>
        <charset val="1"/>
      </rPr>
      <t xml:space="preserve">in England </t>
    </r>
    <r>
      <rPr>
        <sz val="12"/>
        <rFont val="Calibri"/>
        <family val="2"/>
        <charset val="1"/>
      </rPr>
      <t xml:space="preserve">by large age-groups, </t>
    </r>
    <r>
      <rPr>
        <u/>
        <sz val="12"/>
        <rFont val="Calibri"/>
        <family val="2"/>
        <charset val="1"/>
      </rPr>
      <t>according to the date of death</t>
    </r>
    <r>
      <rPr>
        <sz val="12"/>
        <rFont val="Calibri"/>
        <family val="2"/>
        <charset val="1"/>
      </rPr>
      <t xml:space="preserve">; it includes deaths occurred in </t>
    </r>
    <r>
      <rPr>
        <u/>
        <sz val="12"/>
        <rFont val="Calibri"/>
        <family val="2"/>
        <charset val="1"/>
      </rPr>
      <t>hospitals only.</t>
    </r>
  </si>
  <si>
    <t xml:space="preserve">National Health Service (NHS): </t>
  </si>
  <si>
    <t xml:space="preserve">https://www.england.nhs.uk/statistics/statistical-work-areas/covid-19-daily-deaths/ </t>
  </si>
  <si>
    <t>Sheet "DailyTotal"</t>
  </si>
  <si>
    <r>
      <rPr>
        <sz val="12"/>
        <color rgb="FF4472C4"/>
        <rFont val="Calibri"/>
        <family val="2"/>
        <charset val="1"/>
      </rPr>
      <t xml:space="preserve">Coverage: </t>
    </r>
    <r>
      <rPr>
        <sz val="12"/>
        <rFont val="Calibri"/>
        <family val="2"/>
        <charset val="1"/>
      </rPr>
      <t>This sheet provides the number of deaths by COVID-19 since the 1st of March. Data from three sources are provided: 1) The Office for National Statistics (ONS) data cover deaths where COVID-19 was mentioned on the death certificate, occurred in hospital or elsewhere in England and Wales; data are by registration date &amp;  by occurence date. 2) The National Health Service (NHS) data cover deaths  tested positive for Covid-19, occurred in hospitals only and in England only; data are by date of death. 3)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r>
  </si>
  <si>
    <t>Data Sources:</t>
  </si>
  <si>
    <t xml:space="preserve">1) Office for National Statistics  (ONS); Deaths registered weekly in England and Wales, provisional:  </t>
  </si>
  <si>
    <t xml:space="preserve">2) National Health Service (NHS): </t>
  </si>
  <si>
    <t xml:space="preserve">3) Public Health Wales (GIG): </t>
  </si>
  <si>
    <t xml:space="preserve">https://public.tableau.com/profile/public.health.wales.health.protection#!/vizhome/RapidCOVID-19virology-Public/Headlinesummary </t>
  </si>
  <si>
    <r>
      <rPr>
        <b/>
        <sz val="14"/>
        <rFont val="Calibri"/>
        <family val="2"/>
        <charset val="1"/>
      </rPr>
      <t xml:space="preserve">Weekly number of cumulative deaths due to COVID-19 in </t>
    </r>
    <r>
      <rPr>
        <b/>
        <sz val="14"/>
        <color rgb="FF4472C4"/>
        <rFont val="Calibri"/>
        <family val="2"/>
        <charset val="1"/>
      </rPr>
      <t>England and Wales</t>
    </r>
  </si>
  <si>
    <t xml:space="preserve">Coverage: </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</si>
  <si>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registration date</t>
    </r>
    <r>
      <rPr>
        <u/>
        <sz val="14"/>
        <rFont val="Calibri"/>
        <family val="2"/>
        <charset val="1"/>
      </rPr>
      <t>.</t>
    </r>
    <r>
      <rPr>
        <sz val="14"/>
        <rFont val="Calibri"/>
        <family val="2"/>
        <charset val="1"/>
      </rPr>
      <t xml:space="preserve"> It includes deaths occurred </t>
    </r>
    <r>
      <rPr>
        <sz val="14"/>
        <color rgb="FF5B9BD5"/>
        <rFont val="Calibri"/>
        <family val="2"/>
        <charset val="1"/>
      </rPr>
      <t xml:space="preserve">in </t>
    </r>
    <r>
      <rPr>
        <sz val="14"/>
        <color rgb="FF4472C4"/>
        <rFont val="Calibri"/>
        <family val="2"/>
        <charset val="1"/>
      </rPr>
      <t>hospitals or elsewhere</t>
    </r>
    <r>
      <rPr>
        <u/>
        <sz val="14"/>
        <rFont val="Calibri"/>
        <family val="2"/>
        <charset val="1"/>
      </rPr>
      <t>.</t>
    </r>
  </si>
  <si>
    <t>Warning: the data provided below are imperfect and incomplete. Please consider them with caution.</t>
  </si>
  <si>
    <r>
      <rPr>
        <b/>
        <sz val="12"/>
        <rFont val="Calibri"/>
        <family val="2"/>
        <charset val="1"/>
      </rPr>
      <t xml:space="preserve">Note: </t>
    </r>
    <r>
      <rPr>
        <sz val="12"/>
        <rFont val="Calibri"/>
        <family val="2"/>
        <charset val="1"/>
      </rPr>
      <t xml:space="preserve">ONS reports daily deaths, cumulative series are based on our calculations </t>
    </r>
  </si>
  <si>
    <t>Reported cumulative COVID-19 deaths by registration date</t>
  </si>
  <si>
    <t>Age Group</t>
  </si>
  <si>
    <t>Population* on 30.06.2018</t>
  </si>
  <si>
    <t>24/04/2020</t>
  </si>
  <si>
    <t>17/04/2020</t>
  </si>
  <si>
    <t>27/03/2020</t>
  </si>
  <si>
    <t>20/03/2020</t>
  </si>
  <si>
    <t>13/03/2020</t>
  </si>
  <si>
    <t>Males</t>
  </si>
  <si>
    <t>%</t>
  </si>
  <si>
    <t>Females</t>
  </si>
  <si>
    <t>Both sexes</t>
  </si>
  <si>
    <t>Unknown</t>
  </si>
  <si>
    <t>0-4</t>
  </si>
  <si>
    <t>5-9</t>
  </si>
  <si>
    <t>10-14</t>
  </si>
  <si>
    <t>15-19</t>
  </si>
  <si>
    <t>20-24</t>
  </si>
  <si>
    <t>25-29</t>
  </si>
  <si>
    <t>30-34</t>
  </si>
  <si>
    <t>35-39</t>
  </si>
  <si>
    <t>40-44</t>
  </si>
  <si>
    <t>45-49</t>
  </si>
  <si>
    <t>50-54</t>
  </si>
  <si>
    <t>55-59</t>
  </si>
  <si>
    <t>60-64</t>
  </si>
  <si>
    <t>65-69</t>
  </si>
  <si>
    <t>70-74</t>
  </si>
  <si>
    <t>75-79</t>
  </si>
  <si>
    <t>80-84</t>
  </si>
  <si>
    <t>85-89</t>
  </si>
  <si>
    <t>90+</t>
  </si>
  <si>
    <t>Total known</t>
  </si>
  <si>
    <t>TOTAL</t>
  </si>
  <si>
    <t xml:space="preserve">*Population: </t>
  </si>
  <si>
    <t xml:space="preserve">Office for National Statistics (ONS) webpage. Data downloaded in April 2020. Weblink: ons.gov.uk. Downloaded in April 2020. </t>
  </si>
  <si>
    <r>
      <rPr>
        <b/>
        <sz val="10"/>
        <rFont val="Arial"/>
        <family val="2"/>
        <charset val="1"/>
      </rPr>
      <t>COVID-19 deaths</t>
    </r>
    <r>
      <rPr>
        <sz val="10"/>
        <rFont val="Arial"/>
        <family val="2"/>
        <charset val="1"/>
      </rPr>
      <t xml:space="preserve">: Office for National Statistics  (ONS); Deaths registered weekly in England and Wales, provisional. Data are published weekly by sex and age. </t>
    </r>
  </si>
  <si>
    <t>Webpage:</t>
  </si>
  <si>
    <t>File:</t>
  </si>
  <si>
    <t>publishedweek182020.xlsx (sheet "COVID-19 - Weekly registrations")</t>
  </si>
  <si>
    <r>
      <rPr>
        <sz val="14"/>
        <rFont val="Calibri"/>
        <family val="2"/>
        <charset val="1"/>
      </rPr>
      <t xml:space="preserve">Weekly cumulative deaths due to COVID-19 (i.e., COVID-19 was mentioned on the death certificate) by 5-year age groups and sexe, according to the </t>
    </r>
    <r>
      <rPr>
        <sz val="14"/>
        <color rgb="FF4472C4"/>
        <rFont val="Calibri"/>
        <family val="2"/>
        <charset val="1"/>
      </rPr>
      <t>occurence date</t>
    </r>
    <r>
      <rPr>
        <sz val="14"/>
        <rFont val="Calibri"/>
        <family val="2"/>
        <charset val="1"/>
      </rPr>
      <t xml:space="preserve">. It includes deaths occurred in </t>
    </r>
    <r>
      <rPr>
        <sz val="14"/>
        <color rgb="FF4472C4"/>
        <rFont val="Calibri"/>
        <family val="2"/>
        <charset val="1"/>
      </rPr>
      <t>hospitals or elsewhere.</t>
    </r>
  </si>
  <si>
    <t>Reported cumulative COVID-19 deaths by occurence date</t>
  </si>
  <si>
    <t>publishedweek182020.xlsx (sheet "COVID-19 - Weekly Covid-19 - Weekly occurrences")</t>
  </si>
  <si>
    <r>
      <rPr>
        <b/>
        <sz val="12"/>
        <rFont val="Calibri"/>
        <family val="2"/>
        <charset val="1"/>
      </rPr>
      <t xml:space="preserve">Daily number of (cumulative) deaths due to COVID-19 in </t>
    </r>
    <r>
      <rPr>
        <b/>
        <sz val="12"/>
        <color rgb="FF4472C4"/>
        <rFont val="Calibri"/>
        <family val="2"/>
        <charset val="1"/>
      </rPr>
      <t>England only</t>
    </r>
  </si>
  <si>
    <r>
      <rPr>
        <sz val="14"/>
        <rFont val="Calibri"/>
        <family val="2"/>
        <charset val="1"/>
      </rPr>
      <t xml:space="preserve"> Daily (cumulative) deaths by COVID-19 (i.e., deaths tested positive for Covid-19) since 1st of March in England by large age-groups, according to the </t>
    </r>
    <r>
      <rPr>
        <sz val="14"/>
        <color rgb="FF4472C4"/>
        <rFont val="Calibri"/>
        <family val="2"/>
        <charset val="1"/>
      </rPr>
      <t>date of death</t>
    </r>
    <r>
      <rPr>
        <sz val="14"/>
        <rFont val="Calibri"/>
        <family val="2"/>
        <charset val="1"/>
      </rPr>
      <t xml:space="preserve">; it includes deaths occurred in </t>
    </r>
    <r>
      <rPr>
        <sz val="14"/>
        <color rgb="FF4472C4"/>
        <rFont val="Calibri"/>
        <family val="2"/>
        <charset val="1"/>
      </rPr>
      <t>hospitals only</t>
    </r>
    <r>
      <rPr>
        <sz val="14"/>
        <rFont val="Calibri"/>
        <family val="2"/>
        <charset val="1"/>
      </rPr>
      <t>.</t>
    </r>
  </si>
  <si>
    <r>
      <rPr>
        <b/>
        <sz val="12"/>
        <rFont val="Calibri"/>
        <family val="2"/>
        <charset val="1"/>
      </rPr>
      <t xml:space="preserve">Note: </t>
    </r>
    <r>
      <rPr>
        <sz val="12"/>
        <rFont val="Calibri"/>
        <family val="2"/>
        <charset val="1"/>
      </rPr>
      <t xml:space="preserve">NHS reports daily deaths, cumulative series are based on our calculations </t>
    </r>
  </si>
  <si>
    <t xml:space="preserve">Deaths up to 5pm 11 May 2020 </t>
  </si>
  <si>
    <t>Total</t>
  </si>
  <si>
    <t>Awaiting verification</t>
  </si>
  <si>
    <t>0-19</t>
  </si>
  <si>
    <t>20-39</t>
  </si>
  <si>
    <t>40-59</t>
  </si>
  <si>
    <t>60-79</t>
  </si>
  <si>
    <t>80+</t>
  </si>
  <si>
    <r>
      <rPr>
        <b/>
        <sz val="10"/>
        <color rgb="FF4472C4"/>
        <rFont val="Calibri"/>
        <family val="2"/>
        <charset val="1"/>
      </rPr>
      <t>Cumulative</t>
    </r>
    <r>
      <rPr>
        <b/>
        <sz val="10"/>
        <rFont val="Calibri"/>
        <family val="2"/>
        <charset val="1"/>
      </rPr>
      <t xml:space="preserve"> deaths up to 5pm 11 May 2020 </t>
    </r>
  </si>
  <si>
    <t>National Health Service (NHS)</t>
  </si>
  <si>
    <t>COVID-19-total-announced-deaths-12-May-2020.xlsx (sheet "COVID19 total deaths by age")</t>
  </si>
  <si>
    <t xml:space="preserve">Office for National Statistics (ONS) webpage. Data downloaded in May 2020. Weblink: ons.gov.uk. Downloaded in May 2020. </t>
  </si>
  <si>
    <t>Footnote:</t>
  </si>
  <si>
    <r>
      <rPr>
        <sz val="12"/>
        <rFont val="Calibri"/>
        <family val="2"/>
        <charset val="1"/>
      </rPr>
      <t xml:space="preserve">Data highlighed in grey are likely to change. As denoted by NHS " </t>
    </r>
    <r>
      <rPr>
        <b/>
        <sz val="12"/>
        <rFont val="Calibri"/>
        <family val="2"/>
        <charset val="1"/>
      </rPr>
      <t>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r>
  </si>
  <si>
    <t>Daily/Weekly number of (cumulative) deaths due to COVID-19 in England and Wales</t>
  </si>
  <si>
    <r>
      <rPr>
        <sz val="14"/>
        <color rgb="FF2E75B6"/>
        <rFont val="Calibri"/>
        <family val="2"/>
        <charset val="1"/>
      </rPr>
      <t>Coverage:</t>
    </r>
    <r>
      <rPr>
        <sz val="14"/>
        <rFont val="Calibri"/>
        <family val="2"/>
        <charset val="1"/>
      </rPr>
      <t xml:space="preserve"> </t>
    </r>
  </si>
  <si>
    <r>
      <rPr>
        <sz val="14"/>
        <rFont val="Calibri"/>
        <family val="2"/>
        <charset val="1"/>
      </rPr>
      <t>This sheet provides the number of deaths by COVID-19 since the 1</t>
    </r>
    <r>
      <rPr>
        <vertAlign val="superscript"/>
        <sz val="14"/>
        <rFont val="Calibri"/>
        <family val="2"/>
        <charset val="1"/>
      </rPr>
      <t>st</t>
    </r>
    <r>
      <rPr>
        <sz val="14"/>
        <rFont val="Calibri"/>
        <family val="2"/>
        <charset val="1"/>
      </rPr>
      <t xml:space="preserve"> of March. Data from three sources are provided: 1) The Office for National Statistics (</t>
    </r>
    <r>
      <rPr>
        <sz val="14"/>
        <color rgb="FF4472C4"/>
        <rFont val="Calibri"/>
        <family val="2"/>
        <charset val="1"/>
      </rPr>
      <t>ONS</t>
    </r>
    <r>
      <rPr>
        <sz val="14"/>
        <rFont val="Calibri"/>
        <family val="2"/>
        <charset val="1"/>
      </rPr>
      <t>) data cover deaths where COVID-19 was mentioned on the death certificate, occurred in hospital or elsewhere in England and Wales; data are by registration date &amp;  by occurence date. 2) The National Health Service (</t>
    </r>
    <r>
      <rPr>
        <sz val="14"/>
        <color rgb="FF4472C4"/>
        <rFont val="Calibri"/>
        <family val="2"/>
        <charset val="1"/>
      </rPr>
      <t>NHS</t>
    </r>
    <r>
      <rPr>
        <sz val="14"/>
        <rFont val="Calibri"/>
        <family val="2"/>
        <charset val="1"/>
      </rPr>
      <t>) data cover deaths  tested positive for Covid-19, occurred in hospitals only and in England only; data are by date of death. 3) The Public Health Wales (</t>
    </r>
    <r>
      <rPr>
        <sz val="14"/>
        <color rgb="FF4472C4"/>
        <rFont val="Calibri"/>
        <family val="2"/>
        <charset val="1"/>
      </rPr>
      <t>GIG</t>
    </r>
    <r>
      <rPr>
        <sz val="14"/>
        <rFont val="Calibri"/>
        <family val="2"/>
        <charset val="1"/>
      </rPr>
      <t>) data cover deaths occurred in Wales suspected to be caused by COVID-19 in people who have tested positive for COVID-19, shown by date of death; the majority of reported deaths occurred in hospital settings, however a proportion occurred in care home settings.</t>
    </r>
  </si>
  <si>
    <r>
      <rPr>
        <b/>
        <sz val="12"/>
        <rFont val="Calibri"/>
        <family val="2"/>
        <charset val="1"/>
      </rPr>
      <t xml:space="preserve">Note: </t>
    </r>
    <r>
      <rPr>
        <sz val="12"/>
        <rFont val="Calibri"/>
        <family val="2"/>
        <charset val="1"/>
      </rPr>
      <t xml:space="preserve">ONS  and NHS report daily deaths, cumulative series and weekly sums for the NHS data are based on our calculations </t>
    </r>
  </si>
  <si>
    <t>Deaths</t>
  </si>
  <si>
    <t>Cumulative Deaths</t>
  </si>
  <si>
    <t>ONS Data</t>
  </si>
  <si>
    <t>Day</t>
  </si>
  <si>
    <t>Time (NHS and GIG)</t>
  </si>
  <si>
    <t>Registrations</t>
  </si>
  <si>
    <t>Occurrences</t>
  </si>
  <si>
    <r>
      <rPr>
        <b/>
        <sz val="10"/>
        <color rgb="FF4472C4"/>
        <rFont val="Calibri"/>
        <family val="2"/>
        <charset val="1"/>
      </rPr>
      <t>NHS</t>
    </r>
    <r>
      <rPr>
        <b/>
        <sz val="10"/>
        <rFont val="Calibri"/>
        <family val="2"/>
        <charset val="1"/>
      </rPr>
      <t xml:space="preserve"> Daily data (England only) </t>
    </r>
  </si>
  <si>
    <r>
      <rPr>
        <b/>
        <sz val="10"/>
        <color rgb="FF4472C4"/>
        <rFont val="Calibri"/>
        <family val="2"/>
        <charset val="1"/>
      </rPr>
      <t xml:space="preserve">GIG </t>
    </r>
    <r>
      <rPr>
        <b/>
        <sz val="10"/>
        <rFont val="Calibri"/>
        <family val="2"/>
        <charset val="1"/>
      </rPr>
      <t xml:space="preserve">Daily data (Wales only) </t>
    </r>
  </si>
  <si>
    <t>NHS data + GIG data</t>
  </si>
  <si>
    <t>NHS data + GIG data, summed over weeks</t>
  </si>
  <si>
    <t>Home</t>
  </si>
  <si>
    <t>Hospital</t>
  </si>
  <si>
    <t>Hospice(*)</t>
  </si>
  <si>
    <t>Elsewhere</t>
  </si>
  <si>
    <t>unknown</t>
  </si>
  <si>
    <t>17:00</t>
  </si>
  <si>
    <t>Data Source(s):</t>
  </si>
  <si>
    <t xml:space="preserve">1) Office for National Statistics  (ONS); Deaths registered weekly in England and Wales, provisional. Data are published weekly by sex and age. </t>
  </si>
  <si>
    <t>publishedweek182020.xlsx (sheet "Covid-19 - Place of occurrence")</t>
  </si>
  <si>
    <t>(*) with Hospice we refer to both hospice, care home and other communal establishments</t>
  </si>
  <si>
    <t xml:space="preserve">2) National Health Service (NHS): https://www.england.nhs.uk/statistics/statistical-work-areas/covid-19-daily-deaths/ </t>
  </si>
  <si>
    <t xml:space="preserve">3) Public Health Wales (GIG): https://public.tableau.com/profile/public.health.wales.health.protection#!/vizhome/RapidCOVID-19virology-Public/Headlinesummary </t>
  </si>
  <si>
    <t>Rapid COVID-19 surveillance data_12may.xlsx</t>
  </si>
  <si>
    <t>For 05/05/2020, the data were updated from the online plot.</t>
  </si>
  <si>
    <t>https://public.tableau.com/profile/public.health.wales.health.protection#!/vizhome/RapidCOVID-19virology-Public/Headlinesummary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</si>
</sst>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_-;_-@_-"/>
    <numFmt numFmtId="165" formatCode="m/d/yyyy"/>
    <numFmt numFmtId="166" formatCode="0.0"/>
    <numFmt numFmtId="167" formatCode="dd/mm/yy;@"/>
    <numFmt numFmtId="168" formatCode="_-* #,##0_-;\-* #,##0_-;_-* \-??_-;_-@_-"/>
    <numFmt numFmtId="169" formatCode="#"/>
  </numFmts>
  <fonts count="42" x14ac:knownFonts="1">
    <font>
      <sz val="10"/>
      <name val="Arial"/>
      <family val="2"/>
      <charset val="1"/>
    </font>
    <font>
      <sz val="10"/>
      <name val="Arial"/>
      <charset val="1"/>
    </font>
    <font>
      <sz val="12"/>
      <name val="Calibri"/>
      <family val="2"/>
      <charset val="1"/>
    </font>
    <font>
      <b/>
      <sz val="12"/>
      <color rgb="FF0070C0"/>
      <name val="Calibri"/>
      <family val="2"/>
      <charset val="1"/>
    </font>
    <font>
      <u/>
      <sz val="12"/>
      <color rgb="FF0563C1"/>
      <name val="Calibri"/>
      <family val="2"/>
      <charset val="1"/>
    </font>
    <font>
      <u/>
      <sz val="10"/>
      <color rgb="FF0563C1"/>
      <name val="Arial"/>
      <family val="2"/>
      <charset val="1"/>
    </font>
    <font>
      <sz val="12"/>
      <color rgb="FF2E75B6"/>
      <name val="Calibri"/>
      <family val="2"/>
      <charset val="1"/>
    </font>
    <font>
      <u/>
      <sz val="12"/>
      <name val="Calibri"/>
      <family val="2"/>
      <charset val="1"/>
    </font>
    <font>
      <b/>
      <sz val="12"/>
      <name val="Calibri"/>
      <family val="2"/>
      <charset val="1"/>
    </font>
    <font>
      <sz val="12"/>
      <color rgb="FFFF0000"/>
      <name val="Calibri"/>
      <family val="2"/>
      <charset val="1"/>
    </font>
    <font>
      <vertAlign val="superscript"/>
      <sz val="12"/>
      <name val="Calibri"/>
      <family val="2"/>
      <charset val="1"/>
    </font>
    <font>
      <sz val="12"/>
      <color rgb="FF4472C4"/>
      <name val="Calibri"/>
      <family val="2"/>
      <charset val="1"/>
    </font>
    <font>
      <b/>
      <sz val="14"/>
      <name val="Calibri"/>
      <family val="2"/>
      <charset val="1"/>
    </font>
    <font>
      <b/>
      <sz val="14"/>
      <color rgb="FF4472C4"/>
      <name val="Calibri"/>
      <family val="2"/>
      <charset val="1"/>
    </font>
    <font>
      <sz val="10"/>
      <name val="Calibri"/>
      <family val="2"/>
      <charset val="1"/>
    </font>
    <font>
      <sz val="14"/>
      <color rgb="FF0070C0"/>
      <name val="Calibri"/>
      <family val="2"/>
      <charset val="1"/>
    </font>
    <font>
      <sz val="14"/>
      <name val="Calibri"/>
      <family val="2"/>
      <charset val="1"/>
    </font>
    <font>
      <sz val="14"/>
      <color rgb="FF4472C4"/>
      <name val="Calibri"/>
      <family val="2"/>
      <charset val="1"/>
    </font>
    <font>
      <u/>
      <sz val="14"/>
      <name val="Calibri"/>
      <family val="2"/>
      <charset val="1"/>
    </font>
    <font>
      <sz val="14"/>
      <color rgb="FF5B9BD5"/>
      <name val="Calibri"/>
      <family val="2"/>
      <charset val="1"/>
    </font>
    <font>
      <sz val="14"/>
      <name val="Arial"/>
      <family val="2"/>
      <charset val="1"/>
    </font>
    <font>
      <sz val="12"/>
      <name val="Arial"/>
      <family val="2"/>
      <charset val="1"/>
    </font>
    <font>
      <b/>
      <sz val="10"/>
      <name val="Calibri"/>
      <family val="2"/>
      <charset val="1"/>
    </font>
    <font>
      <sz val="10"/>
      <color rgb="FF000000"/>
      <name val="Calibri"/>
      <family val="2"/>
      <charset val="1"/>
    </font>
    <font>
      <b/>
      <sz val="10"/>
      <color rgb="FF000000"/>
      <name val="Calibri"/>
      <family val="2"/>
      <charset val="1"/>
    </font>
    <font>
      <sz val="10"/>
      <color rgb="FF4472C4"/>
      <name val="Calibri"/>
      <family val="2"/>
      <charset val="1"/>
    </font>
    <font>
      <sz val="10"/>
      <color rgb="FF4472C4"/>
      <name val="Arial"/>
      <family val="2"/>
      <charset val="1"/>
    </font>
    <font>
      <sz val="10"/>
      <color rgb="FF000000"/>
      <name val="Arial"/>
      <family val="2"/>
      <charset val="1"/>
    </font>
    <font>
      <i/>
      <sz val="10"/>
      <color rgb="FF000000"/>
      <name val="Calibri"/>
      <family val="2"/>
      <charset val="1"/>
    </font>
    <font>
      <i/>
      <sz val="10"/>
      <color rgb="FF4472C4"/>
      <name val="Calibri"/>
      <family val="2"/>
      <charset val="1"/>
    </font>
    <font>
      <i/>
      <sz val="10"/>
      <color rgb="FF000000"/>
      <name val="Arial"/>
      <family val="2"/>
      <charset val="1"/>
    </font>
    <font>
      <i/>
      <sz val="10"/>
      <color rgb="FF4472C4"/>
      <name val="Arial"/>
      <family val="2"/>
      <charset val="1"/>
    </font>
    <font>
      <b/>
      <sz val="10"/>
      <color rgb="FF000000"/>
      <name val="Arial"/>
      <family val="2"/>
      <charset val="1"/>
    </font>
    <font>
      <b/>
      <sz val="10"/>
      <name val="Arial"/>
      <family val="2"/>
      <charset val="1"/>
    </font>
    <font>
      <b/>
      <sz val="12"/>
      <color rgb="FF4472C4"/>
      <name val="Calibri"/>
      <family val="2"/>
      <charset val="1"/>
    </font>
    <font>
      <b/>
      <i/>
      <sz val="10"/>
      <color rgb="FF000000"/>
      <name val="Calibri"/>
      <family val="2"/>
      <charset val="1"/>
    </font>
    <font>
      <b/>
      <sz val="10"/>
      <color rgb="FF4472C4"/>
      <name val="Calibri"/>
      <family val="2"/>
      <charset val="1"/>
    </font>
    <font>
      <u/>
      <sz val="12"/>
      <color rgb="FF0563C1"/>
      <name val="Arial"/>
      <family val="2"/>
      <charset val="1"/>
    </font>
    <font>
      <sz val="14"/>
      <color rgb="FF2E75B6"/>
      <name val="Calibri"/>
      <family val="2"/>
      <charset val="1"/>
    </font>
    <font>
      <vertAlign val="superscript"/>
      <sz val="14"/>
      <name val="Calibri"/>
      <family val="2"/>
      <charset val="1"/>
    </font>
    <font>
      <u/>
      <sz val="10"/>
      <color rgb="FF0563C1"/>
      <name val="Calibri"/>
      <family val="2"/>
      <charset val="1"/>
    </font>
    <font>
      <sz val="10"/>
      <name val="Arial"/>
      <family val="2"/>
      <charset val="1"/>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50">
    <border>
      <left/>
      <right/>
      <top/>
      <bottom/>
      <diagonal/>
    </border>
    <border>
      <left/>
      <right style="thin">
        <color auto="1"/>
      </right>
      <top style="thin">
        <color auto="1"/>
      </top>
      <bottom/>
      <diagonal/>
    </border>
    <border>
      <left/>
      <right style="hair">
        <color auto="1"/>
      </right>
      <top style="thin">
        <color auto="1"/>
      </top>
      <bottom/>
      <diagonal/>
    </border>
    <border>
      <left style="thin">
        <color auto="1"/>
      </left>
      <right style="thin">
        <color auto="1"/>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right/>
      <top style="hair">
        <color auto="1"/>
      </top>
      <bottom style="thin">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bottom/>
      <diagonal/>
    </border>
    <border>
      <left style="hair">
        <color auto="1"/>
      </left>
      <right/>
      <top/>
      <bottom/>
      <diagonal/>
    </border>
    <border>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hair">
        <color auto="1"/>
      </bottom>
      <diagonal/>
    </border>
    <border>
      <left style="thin">
        <color auto="1"/>
      </left>
      <right style="thin">
        <color auto="1"/>
      </right>
      <top style="hair">
        <color auto="1"/>
      </top>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
      <left style="hair">
        <color auto="1"/>
      </left>
      <right style="thin">
        <color auto="1"/>
      </right>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s>
  <cellStyleXfs count="4">
    <xf numFmtId="0" fontId="0" fillId="0" borderId="0"/>
    <xf numFmtId="164" fontId="41" fillId="0" borderId="0" applyBorder="0" applyProtection="0"/>
    <xf numFmtId="0" fontId="5" fillId="0" borderId="0" applyBorder="0" applyProtection="0"/>
    <xf numFmtId="164" fontId="41" fillId="0" borderId="0" applyBorder="0" applyProtection="0"/>
  </cellStyleXfs>
  <cellXfs count="234">
    <xf numFmtId="0" fontId="0" fillId="0" borderId="0" xfId="0"/>
    <xf numFmtId="0" fontId="2" fillId="2" borderId="0" xfId="0" applyFont="1" applyFill="1"/>
    <xf numFmtId="0" fontId="3" fillId="2" borderId="0" xfId="0" applyFont="1" applyFill="1"/>
    <xf numFmtId="0" fontId="4" fillId="2" borderId="0" xfId="2" applyFont="1" applyFill="1" applyBorder="1" applyProtection="1"/>
    <xf numFmtId="0" fontId="8" fillId="2" borderId="0" xfId="0" applyFont="1" applyFill="1"/>
    <xf numFmtId="0" fontId="9" fillId="2" borderId="0" xfId="0" applyFont="1" applyFill="1"/>
    <xf numFmtId="0" fontId="4" fillId="0" borderId="0" xfId="2" applyFont="1" applyBorder="1" applyProtection="1"/>
    <xf numFmtId="0" fontId="0" fillId="2" borderId="0" xfId="0" applyFill="1"/>
    <xf numFmtId="0" fontId="12" fillId="2" borderId="0" xfId="0" applyFont="1" applyFill="1"/>
    <xf numFmtId="0" fontId="14" fillId="2" borderId="0" xfId="0" applyFont="1" applyFill="1"/>
    <xf numFmtId="0" fontId="15" fillId="2" borderId="0" xfId="0" applyFont="1" applyFill="1"/>
    <xf numFmtId="0" fontId="16" fillId="2" borderId="0" xfId="0" applyFont="1" applyFill="1"/>
    <xf numFmtId="0" fontId="20" fillId="2" borderId="0" xfId="0" applyFont="1" applyFill="1"/>
    <xf numFmtId="0" fontId="21" fillId="2" borderId="0" xfId="0" applyFont="1" applyFill="1"/>
    <xf numFmtId="165" fontId="8" fillId="2" borderId="0" xfId="0" applyNumberFormat="1" applyFont="1" applyFill="1"/>
    <xf numFmtId="165" fontId="22" fillId="2" borderId="0" xfId="0" applyNumberFormat="1" applyFont="1" applyFill="1"/>
    <xf numFmtId="0" fontId="23" fillId="2" borderId="1" xfId="0" applyFont="1" applyFill="1" applyBorder="1"/>
    <xf numFmtId="0" fontId="24" fillId="2" borderId="0" xfId="0" applyFont="1" applyFill="1" applyBorder="1" applyAlignment="1">
      <alignment horizontal="left" vertical="center"/>
    </xf>
    <xf numFmtId="0" fontId="24" fillId="2" borderId="0" xfId="0" applyFont="1" applyFill="1" applyBorder="1" applyAlignment="1">
      <alignment horizontal="center" vertical="center"/>
    </xf>
    <xf numFmtId="165" fontId="24" fillId="2" borderId="3" xfId="0" applyNumberFormat="1" applyFont="1" applyFill="1" applyBorder="1" applyAlignment="1">
      <alignment horizontal="right"/>
    </xf>
    <xf numFmtId="165" fontId="14" fillId="2" borderId="0" xfId="0" applyNumberFormat="1" applyFont="1" applyFill="1"/>
    <xf numFmtId="0" fontId="24" fillId="2" borderId="6" xfId="0" applyFont="1" applyFill="1" applyBorder="1" applyAlignment="1">
      <alignment horizontal="right"/>
    </xf>
    <xf numFmtId="0" fontId="23" fillId="2" borderId="7" xfId="0" applyFont="1" applyFill="1" applyBorder="1" applyAlignment="1">
      <alignment horizontal="center"/>
    </xf>
    <xf numFmtId="0" fontId="25" fillId="2" borderId="7" xfId="0" applyFont="1" applyFill="1" applyBorder="1" applyAlignment="1">
      <alignment horizontal="center"/>
    </xf>
    <xf numFmtId="0" fontId="23" fillId="2" borderId="8" xfId="0" applyFont="1" applyFill="1" applyBorder="1" applyAlignment="1">
      <alignment horizontal="center"/>
    </xf>
    <xf numFmtId="0" fontId="23" fillId="2" borderId="9" xfId="0" applyFont="1" applyFill="1" applyBorder="1" applyAlignment="1">
      <alignment horizontal="center"/>
    </xf>
    <xf numFmtId="0" fontId="25" fillId="2" borderId="10" xfId="0" applyFont="1" applyFill="1" applyBorder="1" applyAlignment="1">
      <alignment horizontal="center"/>
    </xf>
    <xf numFmtId="49" fontId="24" fillId="2" borderId="3" xfId="0" applyNumberFormat="1" applyFont="1" applyFill="1" applyBorder="1" applyAlignment="1">
      <alignment horizontal="right"/>
    </xf>
    <xf numFmtId="166" fontId="25" fillId="2" borderId="0" xfId="0" applyNumberFormat="1" applyFont="1" applyFill="1" applyBorder="1"/>
    <xf numFmtId="0" fontId="14" fillId="2" borderId="0" xfId="0" applyFont="1" applyFill="1" applyBorder="1"/>
    <xf numFmtId="166" fontId="25" fillId="2" borderId="11" xfId="0" applyNumberFormat="1" applyFont="1" applyFill="1" applyBorder="1"/>
    <xf numFmtId="0" fontId="0" fillId="2" borderId="12" xfId="0" applyFont="1" applyFill="1" applyBorder="1" applyAlignment="1">
      <alignment wrapText="1"/>
    </xf>
    <xf numFmtId="166" fontId="26" fillId="2" borderId="0" xfId="0" applyNumberFormat="1" applyFont="1" applyFill="1" applyBorder="1"/>
    <xf numFmtId="0" fontId="0" fillId="2" borderId="0" xfId="0" applyFont="1" applyFill="1" applyAlignment="1">
      <alignment wrapText="1"/>
    </xf>
    <xf numFmtId="0" fontId="27" fillId="2" borderId="0" xfId="0" applyFont="1" applyFill="1" applyBorder="1" applyAlignment="1">
      <alignment horizontal="right"/>
    </xf>
    <xf numFmtId="0" fontId="27" fillId="2" borderId="0" xfId="0" applyFont="1" applyFill="1" applyBorder="1"/>
    <xf numFmtId="166" fontId="26" fillId="2" borderId="13" xfId="0" applyNumberFormat="1" applyFont="1" applyFill="1" applyBorder="1"/>
    <xf numFmtId="0" fontId="0" fillId="2" borderId="0" xfId="0" applyFont="1" applyFill="1" applyBorder="1" applyAlignment="1">
      <alignment wrapText="1"/>
    </xf>
    <xf numFmtId="0" fontId="24" fillId="2" borderId="3" xfId="0" applyFont="1" applyFill="1" applyBorder="1" applyAlignment="1">
      <alignment horizontal="right"/>
    </xf>
    <xf numFmtId="0" fontId="23" fillId="2" borderId="12" xfId="0" applyFont="1" applyFill="1" applyBorder="1"/>
    <xf numFmtId="0" fontId="25" fillId="2" borderId="0" xfId="0" applyFont="1" applyFill="1" applyBorder="1"/>
    <xf numFmtId="0" fontId="23" fillId="2" borderId="0" xfId="0" applyFont="1" applyFill="1" applyBorder="1"/>
    <xf numFmtId="0" fontId="27" fillId="2" borderId="14" xfId="0" applyFont="1" applyFill="1" applyBorder="1"/>
    <xf numFmtId="0" fontId="26" fillId="2" borderId="0" xfId="0" applyFont="1" applyFill="1" applyBorder="1"/>
    <xf numFmtId="1" fontId="27" fillId="2" borderId="0" xfId="0" applyNumberFormat="1" applyFont="1" applyFill="1" applyBorder="1"/>
    <xf numFmtId="0" fontId="26" fillId="2" borderId="13" xfId="0" applyFont="1" applyFill="1" applyBorder="1"/>
    <xf numFmtId="0" fontId="28" fillId="2" borderId="3" xfId="0" applyFont="1" applyFill="1" applyBorder="1" applyAlignment="1">
      <alignment horizontal="right"/>
    </xf>
    <xf numFmtId="0" fontId="14" fillId="2" borderId="12" xfId="0" applyFont="1" applyFill="1" applyBorder="1"/>
    <xf numFmtId="1" fontId="29" fillId="2" borderId="0" xfId="0" applyNumberFormat="1" applyFont="1" applyFill="1" applyBorder="1"/>
    <xf numFmtId="0" fontId="30" fillId="2" borderId="14" xfId="0" applyFont="1" applyFill="1" applyBorder="1"/>
    <xf numFmtId="1" fontId="31" fillId="2" borderId="0" xfId="0" applyNumberFormat="1" applyFont="1" applyFill="1" applyBorder="1"/>
    <xf numFmtId="0" fontId="30" fillId="2" borderId="0" xfId="0" applyFont="1" applyFill="1" applyBorder="1"/>
    <xf numFmtId="0" fontId="31" fillId="2" borderId="0" xfId="0" applyFont="1" applyFill="1" applyBorder="1"/>
    <xf numFmtId="1" fontId="30" fillId="2" borderId="0" xfId="0" applyNumberFormat="1" applyFont="1" applyFill="1" applyBorder="1"/>
    <xf numFmtId="0" fontId="31" fillId="2" borderId="13" xfId="0" applyFont="1" applyFill="1" applyBorder="1"/>
    <xf numFmtId="0" fontId="23" fillId="2" borderId="3" xfId="0" applyFont="1" applyFill="1" applyBorder="1" applyAlignment="1">
      <alignment horizontal="right"/>
    </xf>
    <xf numFmtId="0" fontId="27" fillId="2" borderId="13" xfId="0" applyFont="1" applyFill="1" applyBorder="1"/>
    <xf numFmtId="0" fontId="24" fillId="2" borderId="15" xfId="0" applyFont="1" applyFill="1" applyBorder="1" applyAlignment="1">
      <alignment horizontal="right"/>
    </xf>
    <xf numFmtId="0" fontId="23" fillId="2" borderId="7" xfId="0" applyFont="1" applyFill="1" applyBorder="1"/>
    <xf numFmtId="0" fontId="27" fillId="2" borderId="9" xfId="0" applyFont="1" applyFill="1" applyBorder="1"/>
    <xf numFmtId="0" fontId="27" fillId="2" borderId="7" xfId="0" applyFont="1" applyFill="1" applyBorder="1"/>
    <xf numFmtId="1" fontId="27" fillId="2" borderId="7" xfId="0" applyNumberFormat="1" applyFont="1" applyFill="1" applyBorder="1"/>
    <xf numFmtId="0" fontId="27" fillId="2" borderId="10" xfId="0" applyFont="1" applyFill="1" applyBorder="1"/>
    <xf numFmtId="0" fontId="24" fillId="2" borderId="16" xfId="0" applyFont="1" applyFill="1" applyBorder="1"/>
    <xf numFmtId="1" fontId="24" fillId="2" borderId="16" xfId="0" applyNumberFormat="1" applyFont="1" applyFill="1" applyBorder="1"/>
    <xf numFmtId="0" fontId="32" fillId="2" borderId="17" xfId="0" applyFont="1" applyFill="1" applyBorder="1"/>
    <xf numFmtId="0" fontId="32" fillId="2" borderId="16" xfId="0" applyFont="1" applyFill="1" applyBorder="1"/>
    <xf numFmtId="1" fontId="32" fillId="2" borderId="16" xfId="0" applyNumberFormat="1" applyFont="1" applyFill="1" applyBorder="1"/>
    <xf numFmtId="0" fontId="32" fillId="2" borderId="18" xfId="0" applyFont="1" applyFill="1" applyBorder="1"/>
    <xf numFmtId="1" fontId="14" fillId="2" borderId="0" xfId="0" applyNumberFormat="1" applyFont="1" applyFill="1"/>
    <xf numFmtId="0" fontId="33" fillId="2" borderId="0" xfId="0" applyFont="1" applyFill="1"/>
    <xf numFmtId="0" fontId="5" fillId="2" borderId="0" xfId="2" applyFont="1" applyFill="1" applyBorder="1" applyAlignment="1" applyProtection="1">
      <alignment horizontal="left"/>
    </xf>
    <xf numFmtId="0" fontId="5" fillId="0" borderId="0" xfId="2" applyFont="1" applyBorder="1" applyProtection="1"/>
    <xf numFmtId="0" fontId="24" fillId="2" borderId="19" xfId="0" applyFont="1" applyFill="1" applyBorder="1"/>
    <xf numFmtId="0" fontId="24" fillId="2" borderId="2" xfId="0" applyFont="1" applyFill="1" applyBorder="1"/>
    <xf numFmtId="3" fontId="0" fillId="2" borderId="0" xfId="0" applyNumberFormat="1" applyFont="1" applyFill="1" applyBorder="1" applyAlignment="1" applyProtection="1">
      <alignment horizontal="right"/>
    </xf>
    <xf numFmtId="0" fontId="22" fillId="2" borderId="0" xfId="0" applyFont="1" applyFill="1" applyAlignment="1">
      <alignment horizontal="right"/>
    </xf>
    <xf numFmtId="165" fontId="8" fillId="2" borderId="0" xfId="0" applyNumberFormat="1" applyFont="1" applyFill="1" applyAlignment="1">
      <alignment horizontal="left"/>
    </xf>
    <xf numFmtId="165" fontId="15" fillId="2" borderId="0" xfId="0" applyNumberFormat="1" applyFont="1" applyFill="1" applyAlignment="1">
      <alignment horizontal="left"/>
    </xf>
    <xf numFmtId="165" fontId="22" fillId="2" borderId="0" xfId="0" applyNumberFormat="1" applyFont="1" applyFill="1" applyAlignment="1">
      <alignment horizontal="right"/>
    </xf>
    <xf numFmtId="0" fontId="22" fillId="2" borderId="20" xfId="0" applyFont="1" applyFill="1" applyBorder="1" applyAlignment="1">
      <alignment horizontal="right"/>
    </xf>
    <xf numFmtId="165" fontId="22" fillId="2" borderId="3" xfId="0" applyNumberFormat="1" applyFont="1" applyFill="1" applyBorder="1" applyAlignment="1">
      <alignment horizontal="right" vertical="center" wrapText="1"/>
    </xf>
    <xf numFmtId="165" fontId="22" fillId="2" borderId="22" xfId="0" applyNumberFormat="1" applyFont="1" applyFill="1" applyBorder="1" applyAlignment="1">
      <alignment horizontal="center"/>
    </xf>
    <xf numFmtId="165" fontId="22" fillId="3" borderId="5" xfId="0" applyNumberFormat="1" applyFont="1" applyFill="1" applyBorder="1" applyAlignment="1">
      <alignment horizontal="center" wrapText="1"/>
    </xf>
    <xf numFmtId="165" fontId="23" fillId="3" borderId="5" xfId="0" applyNumberFormat="1" applyFont="1" applyFill="1" applyBorder="1" applyAlignment="1">
      <alignment horizontal="center"/>
    </xf>
    <xf numFmtId="165" fontId="23" fillId="0" borderId="5" xfId="0" applyNumberFormat="1" applyFont="1" applyBorder="1" applyAlignment="1">
      <alignment horizontal="center"/>
    </xf>
    <xf numFmtId="165" fontId="23" fillId="2" borderId="5" xfId="0" applyNumberFormat="1" applyFont="1" applyFill="1" applyBorder="1" applyAlignment="1">
      <alignment horizontal="center"/>
    </xf>
    <xf numFmtId="165" fontId="14" fillId="2" borderId="0" xfId="0" applyNumberFormat="1" applyFont="1" applyFill="1"/>
    <xf numFmtId="165" fontId="0" fillId="0" borderId="0" xfId="0" applyNumberFormat="1"/>
    <xf numFmtId="165" fontId="22" fillId="2" borderId="6" xfId="0" applyNumberFormat="1" applyFont="1" applyFill="1" applyBorder="1" applyAlignment="1">
      <alignment horizontal="right" vertical="center"/>
    </xf>
    <xf numFmtId="165" fontId="22" fillId="2" borderId="6" xfId="0" applyNumberFormat="1" applyFont="1" applyFill="1" applyBorder="1" applyAlignment="1">
      <alignment horizontal="center"/>
    </xf>
    <xf numFmtId="165" fontId="23" fillId="3" borderId="15" xfId="0" applyNumberFormat="1" applyFont="1" applyFill="1" applyBorder="1" applyAlignment="1">
      <alignment horizontal="center"/>
    </xf>
    <xf numFmtId="165" fontId="23" fillId="0" borderId="15" xfId="0" applyNumberFormat="1" applyFont="1" applyBorder="1" applyAlignment="1">
      <alignment horizontal="center"/>
    </xf>
    <xf numFmtId="165" fontId="23" fillId="2" borderId="15" xfId="0" applyNumberFormat="1" applyFont="1" applyFill="1" applyBorder="1" applyAlignment="1">
      <alignment horizontal="center"/>
    </xf>
    <xf numFmtId="49" fontId="22" fillId="2" borderId="3" xfId="0" applyNumberFormat="1" applyFont="1" applyFill="1" applyBorder="1" applyAlignment="1">
      <alignment horizontal="right"/>
    </xf>
    <xf numFmtId="0" fontId="14" fillId="2" borderId="3" xfId="0" applyFont="1" applyFill="1" applyBorder="1"/>
    <xf numFmtId="0" fontId="14" fillId="3" borderId="3" xfId="0" applyFont="1" applyFill="1" applyBorder="1"/>
    <xf numFmtId="3" fontId="14" fillId="3" borderId="3" xfId="0" applyNumberFormat="1" applyFont="1" applyFill="1" applyBorder="1"/>
    <xf numFmtId="3" fontId="14" fillId="0" borderId="3" xfId="0" applyNumberFormat="1" applyFont="1" applyBorder="1"/>
    <xf numFmtId="3" fontId="14" fillId="2" borderId="3" xfId="0" applyNumberFormat="1" applyFont="1" applyFill="1" applyBorder="1"/>
    <xf numFmtId="0" fontId="14" fillId="0" borderId="3" xfId="0" applyFont="1" applyBorder="1"/>
    <xf numFmtId="0" fontId="23" fillId="2" borderId="15" xfId="0" applyFont="1" applyFill="1" applyBorder="1" applyAlignment="1">
      <alignment horizontal="right"/>
    </xf>
    <xf numFmtId="0" fontId="14" fillId="2" borderId="23" xfId="0" applyFont="1" applyFill="1" applyBorder="1"/>
    <xf numFmtId="0" fontId="14" fillId="3" borderId="15" xfId="0" applyFont="1" applyFill="1" applyBorder="1"/>
    <xf numFmtId="0" fontId="14" fillId="0" borderId="15" xfId="0" applyFont="1" applyBorder="1"/>
    <xf numFmtId="0" fontId="14" fillId="2" borderId="15" xfId="0" applyFont="1" applyFill="1" applyBorder="1"/>
    <xf numFmtId="49" fontId="22" fillId="2" borderId="6" xfId="0" applyNumberFormat="1" applyFont="1" applyFill="1" applyBorder="1" applyAlignment="1">
      <alignment horizontal="right"/>
    </xf>
    <xf numFmtId="0" fontId="35" fillId="2" borderId="23" xfId="0" applyFont="1" applyFill="1" applyBorder="1" applyAlignment="1">
      <alignment horizontal="right"/>
    </xf>
    <xf numFmtId="0" fontId="22" fillId="2" borderId="23" xfId="0" applyFont="1" applyFill="1" applyBorder="1"/>
    <xf numFmtId="0" fontId="22" fillId="3" borderId="6" xfId="0" applyFont="1" applyFill="1" applyBorder="1"/>
    <xf numFmtId="0" fontId="22" fillId="0" borderId="6" xfId="0" applyFont="1" applyBorder="1"/>
    <xf numFmtId="0" fontId="22" fillId="2" borderId="6" xfId="0" applyFont="1" applyFill="1" applyBorder="1"/>
    <xf numFmtId="49" fontId="22" fillId="2" borderId="0" xfId="0" applyNumberFormat="1" applyFont="1" applyFill="1" applyBorder="1" applyAlignment="1">
      <alignment horizontal="right"/>
    </xf>
    <xf numFmtId="0" fontId="14" fillId="0" borderId="0" xfId="0" applyFont="1" applyBorder="1"/>
    <xf numFmtId="0" fontId="36" fillId="2" borderId="25" xfId="0" applyFont="1" applyFill="1" applyBorder="1" applyAlignment="1"/>
    <xf numFmtId="0" fontId="14" fillId="2" borderId="19" xfId="0" applyFont="1" applyFill="1" applyBorder="1"/>
    <xf numFmtId="0" fontId="14" fillId="0" borderId="19" xfId="0" applyFont="1" applyBorder="1"/>
    <xf numFmtId="0" fontId="14" fillId="2" borderId="26" xfId="0" applyFont="1" applyFill="1" applyBorder="1"/>
    <xf numFmtId="0" fontId="14" fillId="2" borderId="27" xfId="0" applyFont="1" applyFill="1" applyBorder="1"/>
    <xf numFmtId="165" fontId="22" fillId="3" borderId="15" xfId="0" applyNumberFormat="1" applyFont="1" applyFill="1" applyBorder="1" applyAlignment="1">
      <alignment horizontal="center" wrapText="1"/>
    </xf>
    <xf numFmtId="165" fontId="23" fillId="2" borderId="15" xfId="0" applyNumberFormat="1" applyFont="1" applyFill="1" applyBorder="1" applyAlignment="1">
      <alignment horizontal="center"/>
    </xf>
    <xf numFmtId="0" fontId="22" fillId="2" borderId="3" xfId="0" applyFont="1" applyFill="1" applyBorder="1" applyAlignment="1">
      <alignment horizontal="right"/>
    </xf>
    <xf numFmtId="0" fontId="22" fillId="2" borderId="6" xfId="0" applyFont="1" applyFill="1" applyBorder="1" applyAlignment="1">
      <alignment horizontal="right"/>
    </xf>
    <xf numFmtId="0" fontId="22" fillId="2" borderId="28" xfId="0" applyFont="1" applyFill="1" applyBorder="1"/>
    <xf numFmtId="165" fontId="0" fillId="2" borderId="0" xfId="0" applyNumberFormat="1" applyFill="1"/>
    <xf numFmtId="165" fontId="2" fillId="2" borderId="0" xfId="0" applyNumberFormat="1" applyFont="1" applyFill="1"/>
    <xf numFmtId="0" fontId="37" fillId="2" borderId="0" xfId="2" applyFont="1" applyFill="1" applyBorder="1" applyProtection="1"/>
    <xf numFmtId="165" fontId="34" fillId="2" borderId="0" xfId="0" applyNumberFormat="1" applyFont="1" applyFill="1"/>
    <xf numFmtId="0" fontId="38" fillId="2" borderId="0" xfId="0" applyFont="1" applyFill="1" applyAlignment="1">
      <alignment vertical="top"/>
    </xf>
    <xf numFmtId="0" fontId="22" fillId="2" borderId="0" xfId="0" applyFont="1" applyFill="1"/>
    <xf numFmtId="0" fontId="14" fillId="2" borderId="25" xfId="0" applyFont="1" applyFill="1" applyBorder="1"/>
    <xf numFmtId="0" fontId="14" fillId="2" borderId="14" xfId="0" applyFont="1" applyFill="1" applyBorder="1"/>
    <xf numFmtId="0" fontId="22" fillId="2" borderId="32" xfId="0" applyFont="1" applyFill="1" applyBorder="1" applyAlignment="1">
      <alignment horizontal="center" vertical="center"/>
    </xf>
    <xf numFmtId="0" fontId="14" fillId="2" borderId="0" xfId="0" applyFont="1" applyFill="1" applyAlignment="1">
      <alignment horizontal="center" vertical="center"/>
    </xf>
    <xf numFmtId="49" fontId="14" fillId="2" borderId="30" xfId="0" applyNumberFormat="1" applyFont="1" applyFill="1" applyBorder="1" applyAlignment="1">
      <alignment horizontal="center"/>
    </xf>
    <xf numFmtId="49" fontId="14" fillId="2" borderId="23" xfId="0" applyNumberFormat="1" applyFont="1" applyFill="1" applyBorder="1" applyAlignment="1">
      <alignment horizontal="center"/>
    </xf>
    <xf numFmtId="0" fontId="14" fillId="2" borderId="23" xfId="0" applyFont="1" applyFill="1" applyBorder="1" applyAlignment="1">
      <alignment horizontal="center"/>
    </xf>
    <xf numFmtId="49" fontId="14" fillId="2" borderId="36" xfId="0" applyNumberFormat="1" applyFont="1" applyFill="1" applyBorder="1" applyAlignment="1">
      <alignment horizontal="center"/>
    </xf>
    <xf numFmtId="49" fontId="14" fillId="2" borderId="37" xfId="0" applyNumberFormat="1" applyFont="1" applyFill="1" applyBorder="1" applyAlignment="1">
      <alignment horizontal="center" vertical="center" wrapText="1"/>
    </xf>
    <xf numFmtId="49" fontId="22" fillId="2" borderId="38" xfId="0" applyNumberFormat="1" applyFont="1" applyFill="1" applyBorder="1" applyAlignment="1">
      <alignment horizontal="center" vertical="center" wrapText="1"/>
    </xf>
    <xf numFmtId="49" fontId="14" fillId="2" borderId="39" xfId="0" applyNumberFormat="1" applyFont="1" applyFill="1" applyBorder="1" applyAlignment="1">
      <alignment horizontal="center"/>
    </xf>
    <xf numFmtId="49" fontId="14" fillId="2" borderId="40" xfId="0" applyNumberFormat="1" applyFont="1" applyFill="1" applyBorder="1" applyAlignment="1">
      <alignment horizontal="center"/>
    </xf>
    <xf numFmtId="0" fontId="14" fillId="2" borderId="40" xfId="0" applyFont="1" applyFill="1" applyBorder="1" applyAlignment="1">
      <alignment horizontal="center"/>
    </xf>
    <xf numFmtId="0" fontId="22" fillId="2" borderId="40" xfId="0" applyFont="1" applyFill="1" applyBorder="1" applyAlignment="1">
      <alignment horizontal="center" vertical="center" wrapText="1"/>
    </xf>
    <xf numFmtId="0" fontId="14" fillId="2" borderId="40" xfId="0" applyFont="1" applyFill="1" applyBorder="1" applyAlignment="1">
      <alignment horizontal="right" vertical="center" wrapText="1"/>
    </xf>
    <xf numFmtId="0" fontId="14" fillId="2" borderId="41" xfId="0" applyFont="1" applyFill="1" applyBorder="1" applyAlignment="1">
      <alignment horizontal="right" vertical="center" wrapText="1"/>
    </xf>
    <xf numFmtId="0" fontId="22" fillId="2" borderId="42" xfId="0" applyFont="1" applyFill="1" applyBorder="1" applyAlignment="1">
      <alignment horizontal="center" vertical="center" wrapText="1"/>
    </xf>
    <xf numFmtId="0" fontId="14" fillId="2" borderId="42" xfId="0" applyFont="1" applyFill="1" applyBorder="1" applyAlignment="1">
      <alignment horizontal="right" vertical="center" wrapText="1"/>
    </xf>
    <xf numFmtId="167" fontId="14" fillId="2" borderId="0" xfId="0" applyNumberFormat="1" applyFont="1" applyFill="1" applyBorder="1" applyAlignment="1">
      <alignment horizontal="center"/>
    </xf>
    <xf numFmtId="49" fontId="14" fillId="2" borderId="43" xfId="0" applyNumberFormat="1" applyFont="1" applyFill="1" applyBorder="1" applyAlignment="1">
      <alignment horizontal="center"/>
    </xf>
    <xf numFmtId="0" fontId="14" fillId="2" borderId="44" xfId="0" applyFont="1" applyFill="1" applyBorder="1" applyAlignment="1">
      <alignment horizontal="right" vertical="center"/>
    </xf>
    <xf numFmtId="0" fontId="14" fillId="2" borderId="11" xfId="0" applyFont="1" applyFill="1" applyBorder="1" applyAlignment="1">
      <alignment horizontal="right" vertical="center"/>
    </xf>
    <xf numFmtId="0" fontId="14" fillId="2" borderId="13" xfId="0" applyFont="1" applyFill="1" applyBorder="1" applyAlignment="1">
      <alignment horizontal="right" vertical="center"/>
    </xf>
    <xf numFmtId="49" fontId="14" fillId="2" borderId="45" xfId="0" applyNumberFormat="1" applyFont="1" applyFill="1" applyBorder="1" applyAlignment="1">
      <alignment horizontal="center"/>
    </xf>
    <xf numFmtId="49" fontId="14" fillId="2" borderId="44" xfId="0" applyNumberFormat="1" applyFont="1" applyFill="1" applyBorder="1" applyAlignment="1">
      <alignment horizontal="center"/>
    </xf>
    <xf numFmtId="0" fontId="14" fillId="2" borderId="44" xfId="0" applyFont="1" applyFill="1" applyBorder="1" applyAlignment="1">
      <alignment horizontal="center"/>
    </xf>
    <xf numFmtId="0" fontId="22" fillId="2" borderId="44" xfId="0" applyFont="1" applyFill="1" applyBorder="1" applyAlignment="1">
      <alignment horizontal="center" vertical="center" wrapText="1"/>
    </xf>
    <xf numFmtId="0" fontId="14" fillId="2" borderId="44" xfId="0" applyFont="1" applyFill="1" applyBorder="1" applyAlignment="1">
      <alignment horizontal="right" vertical="center" wrapText="1"/>
    </xf>
    <xf numFmtId="0" fontId="22" fillId="2" borderId="43" xfId="0" applyFont="1" applyFill="1" applyBorder="1" applyAlignment="1">
      <alignment horizontal="center" vertical="center" wrapText="1"/>
    </xf>
    <xf numFmtId="168" fontId="1" fillId="0" borderId="0" xfId="1" applyNumberFormat="1" applyFont="1" applyBorder="1" applyAlignment="1" applyProtection="1"/>
    <xf numFmtId="49" fontId="14" fillId="2" borderId="0" xfId="0" applyNumberFormat="1" applyFont="1" applyFill="1" applyBorder="1" applyAlignment="1">
      <alignment horizontal="center"/>
    </xf>
    <xf numFmtId="167" fontId="14" fillId="2" borderId="44" xfId="0" applyNumberFormat="1" applyFont="1" applyFill="1" applyBorder="1" applyAlignment="1">
      <alignment horizontal="center"/>
    </xf>
    <xf numFmtId="49" fontId="14" fillId="2" borderId="45" xfId="0" applyNumberFormat="1" applyFont="1" applyFill="1" applyBorder="1" applyAlignment="1">
      <alignment horizontal="right"/>
    </xf>
    <xf numFmtId="168" fontId="0" fillId="2" borderId="0" xfId="1" applyNumberFormat="1" applyFont="1" applyFill="1" applyBorder="1" applyAlignment="1" applyProtection="1">
      <alignment horizontal="right"/>
    </xf>
    <xf numFmtId="49" fontId="14" fillId="2" borderId="44" xfId="0" applyNumberFormat="1" applyFont="1" applyFill="1" applyBorder="1" applyAlignment="1">
      <alignment horizontal="right"/>
    </xf>
    <xf numFmtId="0" fontId="0" fillId="2" borderId="44" xfId="0" applyFill="1" applyBorder="1"/>
    <xf numFmtId="1" fontId="14" fillId="2" borderId="45" xfId="0" applyNumberFormat="1" applyFont="1" applyFill="1" applyBorder="1"/>
    <xf numFmtId="1" fontId="14" fillId="2" borderId="44" xfId="0" applyNumberFormat="1" applyFont="1" applyFill="1" applyBorder="1"/>
    <xf numFmtId="0" fontId="14" fillId="2" borderId="44" xfId="0" applyFont="1" applyFill="1" applyBorder="1"/>
    <xf numFmtId="1" fontId="14" fillId="2" borderId="43" xfId="0" applyNumberFormat="1" applyFont="1" applyFill="1" applyBorder="1"/>
    <xf numFmtId="1" fontId="14" fillId="2" borderId="11" xfId="0" applyNumberFormat="1" applyFont="1" applyFill="1" applyBorder="1"/>
    <xf numFmtId="168" fontId="0" fillId="2" borderId="11" xfId="1" applyNumberFormat="1" applyFont="1" applyFill="1" applyBorder="1" applyAlignment="1" applyProtection="1"/>
    <xf numFmtId="49" fontId="14" fillId="2" borderId="11" xfId="0" applyNumberFormat="1" applyFont="1" applyFill="1" applyBorder="1" applyAlignment="1">
      <alignment horizontal="center"/>
    </xf>
    <xf numFmtId="0" fontId="14" fillId="2" borderId="0" xfId="0" applyFont="1" applyFill="1" applyBorder="1" applyAlignment="1">
      <alignment horizontal="center"/>
    </xf>
    <xf numFmtId="0" fontId="23" fillId="2" borderId="11" xfId="0" applyFont="1" applyFill="1" applyBorder="1"/>
    <xf numFmtId="0" fontId="14" fillId="2" borderId="11" xfId="0" applyFont="1" applyFill="1" applyBorder="1" applyAlignment="1">
      <alignment horizontal="center"/>
    </xf>
    <xf numFmtId="0" fontId="22" fillId="2" borderId="11" xfId="0" applyFont="1" applyFill="1" applyBorder="1" applyAlignment="1">
      <alignment horizontal="center" vertical="center" wrapText="1"/>
    </xf>
    <xf numFmtId="167" fontId="14" fillId="2" borderId="45" xfId="0" applyNumberFormat="1" applyFont="1" applyFill="1" applyBorder="1" applyAlignment="1">
      <alignment horizontal="center"/>
    </xf>
    <xf numFmtId="168" fontId="0" fillId="2" borderId="0" xfId="1" applyNumberFormat="1" applyFont="1" applyFill="1" applyBorder="1" applyAlignment="1" applyProtection="1"/>
    <xf numFmtId="0" fontId="14" fillId="2" borderId="11" xfId="0" applyFont="1" applyFill="1" applyBorder="1" applyAlignment="1">
      <alignment horizontal="right"/>
    </xf>
    <xf numFmtId="0" fontId="23" fillId="2" borderId="0" xfId="0" applyFont="1" applyFill="1" applyAlignment="1">
      <alignment horizontal="center" vertical="center"/>
    </xf>
    <xf numFmtId="0" fontId="14" fillId="2" borderId="0" xfId="0" applyFont="1" applyFill="1" applyAlignment="1">
      <alignment horizontal="right"/>
    </xf>
    <xf numFmtId="0" fontId="23" fillId="2" borderId="0" xfId="0" applyFont="1" applyFill="1"/>
    <xf numFmtId="0" fontId="14" fillId="2" borderId="44" xfId="0" applyFont="1" applyFill="1" applyBorder="1" applyAlignment="1">
      <alignment horizontal="right"/>
    </xf>
    <xf numFmtId="0" fontId="14" fillId="2" borderId="43" xfId="0" applyFont="1" applyFill="1" applyBorder="1" applyAlignment="1">
      <alignment horizontal="right"/>
    </xf>
    <xf numFmtId="0" fontId="14" fillId="2" borderId="45" xfId="0" applyFont="1" applyFill="1" applyBorder="1" applyAlignment="1">
      <alignment horizontal="right"/>
    </xf>
    <xf numFmtId="1" fontId="14" fillId="2" borderId="44" xfId="0" applyNumberFormat="1" applyFont="1" applyFill="1" applyBorder="1" applyAlignment="1">
      <alignment horizontal="right"/>
    </xf>
    <xf numFmtId="0" fontId="14" fillId="2" borderId="43" xfId="0" applyFont="1" applyFill="1" applyBorder="1"/>
    <xf numFmtId="0" fontId="23" fillId="2" borderId="44" xfId="0" applyFont="1" applyFill="1" applyBorder="1"/>
    <xf numFmtId="167" fontId="14" fillId="2" borderId="46" xfId="0" applyNumberFormat="1" applyFont="1" applyFill="1" applyBorder="1" applyAlignment="1">
      <alignment horizontal="center"/>
    </xf>
    <xf numFmtId="49" fontId="14" fillId="2" borderId="47" xfId="0" applyNumberFormat="1" applyFont="1" applyFill="1" applyBorder="1" applyAlignment="1">
      <alignment horizontal="center"/>
    </xf>
    <xf numFmtId="49" fontId="14" fillId="2" borderId="46" xfId="0" applyNumberFormat="1" applyFont="1" applyFill="1" applyBorder="1" applyAlignment="1">
      <alignment horizontal="center"/>
    </xf>
    <xf numFmtId="49" fontId="14" fillId="2" borderId="48" xfId="0" applyNumberFormat="1" applyFont="1" applyFill="1" applyBorder="1" applyAlignment="1">
      <alignment horizontal="center"/>
    </xf>
    <xf numFmtId="0" fontId="14" fillId="2" borderId="48" xfId="0" applyFont="1" applyFill="1" applyBorder="1"/>
    <xf numFmtId="0" fontId="14" fillId="2" borderId="48" xfId="0" applyFont="1" applyFill="1" applyBorder="1" applyAlignment="1">
      <alignment horizontal="right"/>
    </xf>
    <xf numFmtId="0" fontId="23" fillId="2" borderId="49" xfId="0" applyFont="1" applyFill="1" applyBorder="1"/>
    <xf numFmtId="0" fontId="23" fillId="2" borderId="16" xfId="0" applyFont="1" applyFill="1" applyBorder="1"/>
    <xf numFmtId="0" fontId="14" fillId="2" borderId="47" xfId="0" applyFont="1" applyFill="1" applyBorder="1"/>
    <xf numFmtId="49" fontId="14" fillId="2" borderId="49" xfId="0" applyNumberFormat="1" applyFont="1" applyFill="1" applyBorder="1" applyAlignment="1">
      <alignment horizontal="center"/>
    </xf>
    <xf numFmtId="0" fontId="14" fillId="2" borderId="48" xfId="0" applyFont="1" applyFill="1" applyBorder="1" applyAlignment="1">
      <alignment horizontal="right" vertical="center"/>
    </xf>
    <xf numFmtId="0" fontId="14" fillId="2" borderId="49" xfId="0" applyFont="1" applyFill="1" applyBorder="1" applyAlignment="1">
      <alignment horizontal="right" vertical="center"/>
    </xf>
    <xf numFmtId="0" fontId="14" fillId="2" borderId="18" xfId="0" applyFont="1" applyFill="1" applyBorder="1" applyAlignment="1">
      <alignment horizontal="right" vertical="center"/>
    </xf>
    <xf numFmtId="167" fontId="14" fillId="2" borderId="0" xfId="0" applyNumberFormat="1" applyFont="1" applyFill="1" applyAlignment="1">
      <alignment horizontal="center"/>
    </xf>
    <xf numFmtId="49" fontId="14" fillId="2" borderId="0" xfId="0" applyNumberFormat="1" applyFont="1" applyFill="1" applyAlignment="1">
      <alignment horizontal="center"/>
    </xf>
    <xf numFmtId="169" fontId="14" fillId="2" borderId="0" xfId="0" applyNumberFormat="1" applyFont="1" applyFill="1"/>
    <xf numFmtId="167" fontId="22" fillId="2" borderId="0" xfId="0" applyNumberFormat="1" applyFont="1" applyFill="1" applyAlignment="1">
      <alignment horizontal="left"/>
    </xf>
    <xf numFmtId="0" fontId="40" fillId="2" borderId="0" xfId="2" applyFont="1" applyFill="1" applyBorder="1" applyProtection="1"/>
    <xf numFmtId="0" fontId="0" fillId="2" borderId="0" xfId="0" applyFont="1" applyFill="1"/>
    <xf numFmtId="0" fontId="5" fillId="2" borderId="0" xfId="2" applyFont="1" applyFill="1" applyBorder="1" applyProtection="1"/>
    <xf numFmtId="0" fontId="6" fillId="2" borderId="0" xfId="0" applyFont="1" applyFill="1" applyBorder="1" applyAlignment="1">
      <alignment wrapText="1"/>
    </xf>
    <xf numFmtId="0" fontId="11" fillId="2" borderId="0" xfId="0" applyFont="1" applyFill="1" applyBorder="1" applyAlignment="1">
      <alignment wrapText="1"/>
    </xf>
    <xf numFmtId="0" fontId="24" fillId="2" borderId="2" xfId="0" applyFont="1" applyFill="1" applyBorder="1" applyAlignment="1">
      <alignment horizontal="center" vertical="center"/>
    </xf>
    <xf numFmtId="0" fontId="24" fillId="2" borderId="2" xfId="0" applyFont="1" applyFill="1" applyBorder="1" applyAlignment="1">
      <alignment horizontal="left" vertical="center"/>
    </xf>
    <xf numFmtId="165" fontId="24" fillId="2" borderId="4" xfId="0" applyNumberFormat="1" applyFont="1" applyFill="1" applyBorder="1" applyAlignment="1">
      <alignment horizontal="center" vertical="center"/>
    </xf>
    <xf numFmtId="165" fontId="24" fillId="2" borderId="5" xfId="0" applyNumberFormat="1" applyFont="1" applyFill="1" applyBorder="1" applyAlignment="1">
      <alignment horizontal="center"/>
    </xf>
    <xf numFmtId="165" fontId="24" fillId="2" borderId="4" xfId="0" applyNumberFormat="1" applyFont="1" applyFill="1" applyBorder="1" applyAlignment="1">
      <alignment horizontal="center"/>
    </xf>
    <xf numFmtId="165" fontId="24" fillId="2" borderId="8" xfId="0" applyNumberFormat="1" applyFont="1" applyFill="1" applyBorder="1" applyAlignment="1">
      <alignment horizontal="center" vertical="center"/>
    </xf>
    <xf numFmtId="0" fontId="22" fillId="2" borderId="21" xfId="0" applyFont="1" applyFill="1" applyBorder="1" applyAlignment="1">
      <alignment horizontal="left" vertical="center"/>
    </xf>
    <xf numFmtId="165" fontId="24" fillId="2" borderId="24" xfId="0" applyNumberFormat="1" applyFont="1" applyFill="1" applyBorder="1" applyAlignment="1">
      <alignment horizontal="center" vertical="center"/>
    </xf>
    <xf numFmtId="165" fontId="2" fillId="2" borderId="0" xfId="0" applyNumberFormat="1" applyFont="1" applyFill="1" applyBorder="1" applyAlignment="1">
      <alignment wrapText="1"/>
    </xf>
    <xf numFmtId="0" fontId="36" fillId="2" borderId="23" xfId="0" applyFont="1" applyFill="1" applyBorder="1" applyAlignment="1">
      <alignment horizontal="center" vertical="center" wrapText="1"/>
    </xf>
    <xf numFmtId="0" fontId="22" fillId="2" borderId="23" xfId="0" applyFont="1" applyFill="1" applyBorder="1" applyAlignment="1">
      <alignment horizontal="center" vertical="center" wrapText="1"/>
    </xf>
    <xf numFmtId="0" fontId="22" fillId="2" borderId="33" xfId="0" applyFont="1" applyFill="1" applyBorder="1" applyAlignment="1">
      <alignment horizontal="center" vertical="center" wrapText="1"/>
    </xf>
    <xf numFmtId="0" fontId="22" fillId="2" borderId="31" xfId="0" applyFont="1" applyFill="1" applyBorder="1" applyAlignment="1">
      <alignment horizontal="center" vertical="center" wrapText="1"/>
    </xf>
    <xf numFmtId="49" fontId="22" fillId="2" borderId="36" xfId="0" applyNumberFormat="1" applyFont="1" applyFill="1" applyBorder="1" applyAlignment="1">
      <alignment horizontal="center" vertical="center" wrapText="1"/>
    </xf>
    <xf numFmtId="49" fontId="22" fillId="2" borderId="34" xfId="0" applyNumberFormat="1" applyFont="1" applyFill="1" applyBorder="1" applyAlignment="1">
      <alignment horizontal="center" vertical="center" wrapText="1"/>
    </xf>
    <xf numFmtId="49" fontId="22" fillId="2" borderId="35" xfId="0" applyNumberFormat="1" applyFont="1" applyFill="1" applyBorder="1" applyAlignment="1">
      <alignment horizontal="center" vertical="center" wrapText="1"/>
    </xf>
    <xf numFmtId="49" fontId="22" fillId="2" borderId="30" xfId="0" applyNumberFormat="1" applyFont="1" applyFill="1" applyBorder="1" applyAlignment="1">
      <alignment horizontal="center" vertical="center" wrapText="1"/>
    </xf>
    <xf numFmtId="0" fontId="16" fillId="2" borderId="0" xfId="0" applyFont="1" applyFill="1" applyBorder="1" applyAlignment="1">
      <alignment wrapText="1"/>
    </xf>
    <xf numFmtId="0" fontId="22" fillId="2" borderId="29" xfId="0" applyFont="1" applyFill="1" applyBorder="1" applyAlignment="1">
      <alignment horizontal="center" vertical="center"/>
    </xf>
    <xf numFmtId="0" fontId="22" fillId="2" borderId="27" xfId="0" applyFont="1" applyFill="1" applyBorder="1" applyAlignment="1">
      <alignment horizontal="center" vertical="center"/>
    </xf>
    <xf numFmtId="0" fontId="36" fillId="2" borderId="30" xfId="0" applyFont="1" applyFill="1" applyBorder="1" applyAlignment="1">
      <alignment horizontal="center" vertical="center"/>
    </xf>
    <xf numFmtId="0" fontId="22" fillId="2" borderId="31" xfId="0" applyFont="1" applyFill="1" applyBorder="1" applyAlignment="1">
      <alignment horizontal="center" vertical="center"/>
    </xf>
    <xf numFmtId="0" fontId="22" fillId="2" borderId="33" xfId="0" applyFont="1" applyFill="1" applyBorder="1" applyAlignment="1">
      <alignment horizontal="center" vertical="center"/>
    </xf>
  </cellXfs>
  <cellStyles count="4">
    <cellStyle name="Lien hypertexte" xfId="2" builtinId="8"/>
    <cellStyle name="Milliers" xfId="1" builtinId="3"/>
    <cellStyle name="Normal" xfId="0" builtinId="0"/>
    <cellStyle name="Texte explicatif" xfId="3"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gland.nhs.uk/statistics/statistical-work-areas/covid-19-daily-death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https://public.tableau.com/profile/public.health.wales.health.protection" TargetMode="External"/><Relationship Id="rId5" Type="http://schemas.openxmlformats.org/officeDocument/2006/relationships/hyperlink" Target="https://www.england.nhs.uk/statistics/statistical-work-areas/covid-19-daily-death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ublic.tableau.com/profile/public.health.wales.health.protection"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5" zoomScaleNormal="100" workbookViewId="0">
      <selection activeCell="T19" sqref="T19"/>
    </sheetView>
  </sheetViews>
  <sheetFormatPr baseColWidth="10" defaultColWidth="9.1796875" defaultRowHeight="15.5" x14ac:dyDescent="0.35"/>
  <cols>
    <col min="1" max="1" width="10.1796875" style="1" customWidth="1"/>
    <col min="2" max="2" width="10.81640625" style="1" customWidth="1"/>
    <col min="3" max="3" width="9.81640625" style="1" customWidth="1"/>
    <col min="4" max="4" width="14.1796875" style="1" customWidth="1"/>
    <col min="5" max="5" width="9.453125" style="1" customWidth="1"/>
    <col min="6" max="6" width="5.7265625" style="1" customWidth="1"/>
    <col min="7" max="8" width="10.81640625" style="1" customWidth="1"/>
    <col min="9" max="9" width="7.54296875" style="1" customWidth="1"/>
    <col min="10" max="1025" width="10.81640625" style="1" customWidth="1"/>
  </cols>
  <sheetData>
    <row r="1" spans="1:15" x14ac:dyDescent="0.35">
      <c r="A1" s="2" t="s">
        <v>0</v>
      </c>
    </row>
    <row r="3" spans="1:15" x14ac:dyDescent="0.35">
      <c r="A3" s="3" t="s">
        <v>1</v>
      </c>
    </row>
    <row r="4" spans="1:15" ht="30.65" customHeight="1" x14ac:dyDescent="0.35">
      <c r="A4" s="209" t="s">
        <v>2</v>
      </c>
      <c r="B4" s="209"/>
      <c r="C4" s="209"/>
      <c r="D4" s="209"/>
      <c r="E4" s="209"/>
      <c r="F4" s="209"/>
      <c r="G4" s="209"/>
      <c r="H4" s="209"/>
      <c r="I4" s="209"/>
      <c r="J4" s="209"/>
      <c r="K4" s="209"/>
      <c r="L4" s="209"/>
      <c r="M4" s="209"/>
      <c r="N4" s="209"/>
      <c r="O4" s="209"/>
    </row>
    <row r="5" spans="1:15" x14ac:dyDescent="0.35">
      <c r="A5" s="4" t="s">
        <v>3</v>
      </c>
    </row>
    <row r="6" spans="1:15" x14ac:dyDescent="0.35">
      <c r="A6" s="1" t="s">
        <v>4</v>
      </c>
      <c r="J6" s="3" t="s">
        <v>5</v>
      </c>
    </row>
    <row r="8" spans="1:15" x14ac:dyDescent="0.35">
      <c r="A8" s="3" t="s">
        <v>6</v>
      </c>
    </row>
    <row r="9" spans="1:15" ht="30" customHeight="1" x14ac:dyDescent="0.35">
      <c r="A9" s="209" t="s">
        <v>7</v>
      </c>
      <c r="B9" s="209"/>
      <c r="C9" s="209"/>
      <c r="D9" s="209"/>
      <c r="E9" s="209"/>
      <c r="F9" s="209"/>
      <c r="G9" s="209"/>
      <c r="H9" s="209"/>
      <c r="I9" s="209"/>
      <c r="J9" s="209"/>
      <c r="K9" s="209"/>
      <c r="L9" s="209"/>
      <c r="M9" s="209"/>
      <c r="N9" s="209"/>
      <c r="O9" s="209"/>
    </row>
    <row r="10" spans="1:15" x14ac:dyDescent="0.35">
      <c r="A10" s="4" t="s">
        <v>3</v>
      </c>
    </row>
    <row r="11" spans="1:15" x14ac:dyDescent="0.35">
      <c r="A11" s="1" t="s">
        <v>4</v>
      </c>
      <c r="J11" s="3" t="s">
        <v>5</v>
      </c>
    </row>
    <row r="12" spans="1:15" s="5" customFormat="1" x14ac:dyDescent="0.35"/>
    <row r="13" spans="1:15" x14ac:dyDescent="0.35">
      <c r="A13" s="3" t="s">
        <v>8</v>
      </c>
    </row>
    <row r="14" spans="1:15" ht="34.5" customHeight="1" x14ac:dyDescent="0.35">
      <c r="A14" s="209" t="s">
        <v>9</v>
      </c>
      <c r="B14" s="209"/>
      <c r="C14" s="209"/>
      <c r="D14" s="209"/>
      <c r="E14" s="209"/>
      <c r="F14" s="209"/>
      <c r="G14" s="209"/>
      <c r="H14" s="209"/>
      <c r="I14" s="209"/>
      <c r="J14" s="209"/>
      <c r="K14" s="209"/>
      <c r="L14" s="209"/>
      <c r="M14" s="209"/>
      <c r="N14" s="209"/>
      <c r="O14" s="209"/>
    </row>
    <row r="15" spans="1:15" x14ac:dyDescent="0.35">
      <c r="A15" s="4" t="s">
        <v>3</v>
      </c>
    </row>
    <row r="16" spans="1:15" x14ac:dyDescent="0.35">
      <c r="A16" s="1" t="s">
        <v>10</v>
      </c>
      <c r="D16" s="3" t="s">
        <v>11</v>
      </c>
    </row>
    <row r="18" spans="1:15" x14ac:dyDescent="0.35">
      <c r="A18" s="3" t="s">
        <v>12</v>
      </c>
    </row>
    <row r="19" spans="1:15" ht="77.5" customHeight="1" x14ac:dyDescent="0.35">
      <c r="A19" s="210" t="s">
        <v>13</v>
      </c>
      <c r="B19" s="210"/>
      <c r="C19" s="210"/>
      <c r="D19" s="210"/>
      <c r="E19" s="210"/>
      <c r="F19" s="210"/>
      <c r="G19" s="210"/>
      <c r="H19" s="210"/>
      <c r="I19" s="210"/>
      <c r="J19" s="210"/>
      <c r="K19" s="210"/>
      <c r="L19" s="210"/>
      <c r="M19" s="210"/>
      <c r="N19" s="210"/>
      <c r="O19" s="210"/>
    </row>
    <row r="20" spans="1:15" x14ac:dyDescent="0.35">
      <c r="A20" s="4" t="s">
        <v>14</v>
      </c>
    </row>
    <row r="21" spans="1:15" x14ac:dyDescent="0.35">
      <c r="A21" s="1" t="s">
        <v>15</v>
      </c>
      <c r="J21" s="3" t="s">
        <v>5</v>
      </c>
    </row>
    <row r="22" spans="1:15" x14ac:dyDescent="0.35">
      <c r="A22" s="1" t="s">
        <v>16</v>
      </c>
      <c r="D22" s="3" t="s">
        <v>11</v>
      </c>
    </row>
    <row r="23" spans="1:15" x14ac:dyDescent="0.35">
      <c r="A23" s="1" t="s">
        <v>17</v>
      </c>
      <c r="D23" s="6" t="s">
        <v>18</v>
      </c>
    </row>
  </sheetData>
  <mergeCells count="4">
    <mergeCell ref="A4:O4"/>
    <mergeCell ref="A9:O9"/>
    <mergeCell ref="A14:O14"/>
    <mergeCell ref="A19:O19"/>
  </mergeCells>
  <hyperlinks>
    <hyperlink ref="A3" location="ONS_WeeklyRegistratedDeaths!A1" display="Sheet &quot;ONS_WeeklyRegistraredDeaths&quot;"/>
    <hyperlink ref="J6" r:id="rId1"/>
    <hyperlink ref="A8" location="ONS_WeeklyOccurrenceDeaths!A1" display="Sheet &quot;ONS_WeeklyOccurrenceDeaths&quot;"/>
    <hyperlink ref="J11" r:id="rId2"/>
    <hyperlink ref="A13" location="NHS_Daily_Data!A1" display="Sheet &quot;NHS_Daily_Data&quot;"/>
    <hyperlink ref="D16" r:id="rId3"/>
    <hyperlink ref="A18" location="DailyTotal!A1" display="Sheet &quot;DailyTotal&quot;"/>
    <hyperlink ref="J21" r:id="rId4"/>
    <hyperlink ref="D22" r:id="rId5"/>
    <hyperlink ref="D23" r:id="rId6" location="!/vizhome/RapidCOVID-19virology-Public/Headlinesummary%20"/>
  </hyperlink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J16" zoomScaleNormal="100" workbookViewId="0">
      <selection activeCell="B41" sqref="B41"/>
    </sheetView>
  </sheetViews>
  <sheetFormatPr baseColWidth="10" defaultColWidth="9.1796875" defaultRowHeight="12.5" x14ac:dyDescent="0.25"/>
  <cols>
    <col min="1" max="1" width="13.54296875" style="7" customWidth="1"/>
    <col min="2" max="1025" width="11.54296875" style="7"/>
  </cols>
  <sheetData>
    <row r="1" spans="1:1024" s="9" customFormat="1" ht="18.5" x14ac:dyDescent="0.45">
      <c r="A1" s="8" t="s">
        <v>19</v>
      </c>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row>
    <row r="2" spans="1:1024" s="11" customFormat="1" ht="18.5" x14ac:dyDescent="0.45">
      <c r="A2" s="10" t="s">
        <v>20</v>
      </c>
      <c r="B2" s="11" t="s">
        <v>21</v>
      </c>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row>
    <row r="3" spans="1:1024" s="1" customFormat="1" ht="15.5" x14ac:dyDescent="0.35">
      <c r="A3" s="4" t="s">
        <v>22</v>
      </c>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row>
    <row r="4" spans="1:1024" s="1" customFormat="1" ht="15.5" x14ac:dyDescent="0.35">
      <c r="A4" s="14" t="s">
        <v>23</v>
      </c>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row>
    <row r="5" spans="1:1024" s="9" customFormat="1" ht="13" x14ac:dyDescent="0.3">
      <c r="A5" s="15"/>
      <c r="AHO5" s="7"/>
      <c r="AHP5" s="7"/>
      <c r="AHQ5" s="7"/>
      <c r="AHR5" s="7"/>
      <c r="AHS5" s="7"/>
      <c r="AHT5" s="7"/>
      <c r="AHU5" s="7"/>
      <c r="AHV5" s="7"/>
      <c r="AHW5" s="7"/>
      <c r="AHX5" s="7"/>
      <c r="AHY5" s="7"/>
      <c r="AHZ5" s="7"/>
      <c r="AIA5" s="7"/>
      <c r="AIB5" s="7"/>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s="9" customFormat="1" ht="13" x14ac:dyDescent="0.3">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s="9" customFormat="1" ht="13" x14ac:dyDescent="0.3">
      <c r="A7" s="16"/>
      <c r="B7" s="211"/>
      <c r="C7" s="211"/>
      <c r="D7" s="211"/>
      <c r="E7" s="211"/>
      <c r="F7" s="211"/>
      <c r="G7" s="211"/>
      <c r="H7" s="212" t="s">
        <v>24</v>
      </c>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AHO7" s="7"/>
      <c r="AHP7" s="7"/>
      <c r="AHQ7" s="7"/>
      <c r="AHR7" s="7"/>
      <c r="AHS7" s="7"/>
      <c r="AHT7" s="7"/>
      <c r="AHU7" s="7"/>
      <c r="AHV7" s="7"/>
      <c r="AHW7" s="7"/>
      <c r="AHX7" s="7"/>
      <c r="AHY7" s="7"/>
      <c r="AHZ7" s="7"/>
      <c r="AIA7" s="7"/>
      <c r="AIB7" s="7"/>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s="20" customFormat="1" ht="13" x14ac:dyDescent="0.3">
      <c r="A8" s="19" t="s">
        <v>25</v>
      </c>
      <c r="B8" s="213" t="s">
        <v>26</v>
      </c>
      <c r="C8" s="213"/>
      <c r="D8" s="213"/>
      <c r="E8" s="213"/>
      <c r="F8" s="213"/>
      <c r="G8" s="213"/>
      <c r="H8" s="214">
        <v>43835</v>
      </c>
      <c r="I8" s="214"/>
      <c r="J8" s="214"/>
      <c r="K8" s="214"/>
      <c r="L8" s="214"/>
      <c r="M8" s="214"/>
      <c r="N8" s="214"/>
      <c r="O8" s="214" t="s">
        <v>27</v>
      </c>
      <c r="P8" s="214"/>
      <c r="Q8" s="214"/>
      <c r="R8" s="214"/>
      <c r="S8" s="214"/>
      <c r="T8" s="214"/>
      <c r="U8" s="214"/>
      <c r="V8" s="214" t="s">
        <v>28</v>
      </c>
      <c r="W8" s="214"/>
      <c r="X8" s="214"/>
      <c r="Y8" s="214"/>
      <c r="Z8" s="214"/>
      <c r="AA8" s="214"/>
      <c r="AB8" s="214"/>
      <c r="AC8" s="214">
        <v>44108</v>
      </c>
      <c r="AD8" s="214"/>
      <c r="AE8" s="214"/>
      <c r="AF8" s="214"/>
      <c r="AG8" s="214"/>
      <c r="AH8" s="214"/>
      <c r="AI8" s="214"/>
      <c r="AJ8" s="214">
        <v>43894</v>
      </c>
      <c r="AK8" s="214"/>
      <c r="AL8" s="214"/>
      <c r="AM8" s="214"/>
      <c r="AN8" s="214"/>
      <c r="AO8" s="214"/>
      <c r="AP8" s="214"/>
      <c r="AQ8" s="214" t="s">
        <v>29</v>
      </c>
      <c r="AR8" s="214"/>
      <c r="AS8" s="214"/>
      <c r="AT8" s="214"/>
      <c r="AU8" s="214"/>
      <c r="AV8" s="214"/>
      <c r="AW8" s="214"/>
      <c r="AX8" s="214" t="s">
        <v>30</v>
      </c>
      <c r="AY8" s="214"/>
      <c r="AZ8" s="214"/>
      <c r="BA8" s="214"/>
      <c r="BB8" s="214"/>
      <c r="BC8" s="214"/>
      <c r="BD8" s="214"/>
      <c r="BE8" s="214" t="s">
        <v>31</v>
      </c>
      <c r="BF8" s="214"/>
      <c r="BG8" s="214"/>
      <c r="BH8" s="214"/>
      <c r="BI8" s="214"/>
      <c r="BJ8" s="214"/>
      <c r="BK8" s="214"/>
      <c r="BL8" s="214">
        <v>43985</v>
      </c>
      <c r="BM8" s="214"/>
      <c r="BN8" s="214"/>
      <c r="BO8" s="214"/>
      <c r="BP8" s="214"/>
      <c r="BQ8" s="214"/>
      <c r="BR8" s="214"/>
      <c r="AHO8" s="7"/>
      <c r="AHP8" s="7"/>
      <c r="AHQ8" s="7"/>
      <c r="AHR8" s="7"/>
      <c r="AHS8" s="7"/>
      <c r="AHT8" s="7"/>
      <c r="AHU8" s="7"/>
      <c r="AHV8" s="7"/>
      <c r="AHW8" s="7"/>
      <c r="AHX8" s="7"/>
      <c r="AHY8" s="7"/>
      <c r="AHZ8" s="7"/>
      <c r="AIA8" s="7"/>
      <c r="AIB8" s="7"/>
      <c r="AIC8" s="7"/>
      <c r="AID8" s="7"/>
      <c r="AIE8" s="7"/>
      <c r="AIF8" s="7"/>
      <c r="AIG8" s="7"/>
      <c r="AIH8" s="7"/>
      <c r="AII8" s="7"/>
      <c r="AIJ8" s="7"/>
      <c r="AIK8" s="7"/>
      <c r="AIL8" s="7"/>
      <c r="AIM8" s="7"/>
      <c r="AIN8" s="7"/>
      <c r="AIO8" s="7"/>
      <c r="AIP8" s="7"/>
      <c r="AIQ8" s="7"/>
      <c r="AIR8" s="7"/>
      <c r="AIS8" s="7"/>
      <c r="AIT8" s="7"/>
      <c r="AIU8" s="7"/>
      <c r="AIV8" s="7"/>
      <c r="AIW8" s="7"/>
      <c r="AIX8" s="7"/>
      <c r="AIY8" s="7"/>
      <c r="AIZ8" s="7"/>
      <c r="AJA8" s="7"/>
      <c r="AJB8" s="7"/>
      <c r="AJC8" s="7"/>
      <c r="AJD8" s="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s="9" customFormat="1"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25" t="s">
        <v>32</v>
      </c>
      <c r="BM9" s="23" t="s">
        <v>33</v>
      </c>
      <c r="BN9" s="22" t="s">
        <v>34</v>
      </c>
      <c r="BO9" s="23" t="s">
        <v>33</v>
      </c>
      <c r="BP9" s="22" t="s">
        <v>36</v>
      </c>
      <c r="BQ9" s="22" t="s">
        <v>35</v>
      </c>
      <c r="BR9" s="26" t="s">
        <v>33</v>
      </c>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s="9" customFormat="1"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7.0136063964090336E-3</v>
      </c>
      <c r="L10" s="34">
        <v>0</v>
      </c>
      <c r="M10" s="35">
        <f t="shared" ref="M10:M28" si="6">H10+J10</f>
        <v>1</v>
      </c>
      <c r="N10" s="36">
        <f t="shared" ref="N10:N28" si="7">M10/M$30*100</f>
        <v>2.9971527049303163E-3</v>
      </c>
      <c r="O10" s="31">
        <v>0</v>
      </c>
      <c r="P10" s="32">
        <f t="shared" ref="P10:P28" si="8">O10/O$30*100</f>
        <v>0</v>
      </c>
      <c r="Q10" s="33">
        <v>1</v>
      </c>
      <c r="R10" s="32">
        <f t="shared" ref="R10:R28" si="9">Q10/Q$30*100</f>
        <v>8.7896633558934706E-3</v>
      </c>
      <c r="S10" s="34">
        <v>0</v>
      </c>
      <c r="T10" s="35">
        <f t="shared" ref="T10:T28" si="10">O10+Q10</f>
        <v>1</v>
      </c>
      <c r="U10" s="36">
        <f t="shared" ref="U10:U28" si="11">T10/T$30*100</f>
        <v>3.6589828027808269E-3</v>
      </c>
      <c r="V10" s="31">
        <v>0</v>
      </c>
      <c r="W10" s="32">
        <f t="shared" ref="W10:W28" si="12">V10/V$30*100</f>
        <v>0</v>
      </c>
      <c r="X10" s="33">
        <v>1</v>
      </c>
      <c r="Y10" s="32">
        <f t="shared" ref="Y10:Y28" si="13">X10/X$30*100</f>
        <v>1.2997140629061606E-2</v>
      </c>
      <c r="Z10" s="34">
        <v>0</v>
      </c>
      <c r="AA10" s="35">
        <f t="shared" ref="AA10:AA28" si="14">V10+X10</f>
        <v>1</v>
      </c>
      <c r="AB10" s="36">
        <f t="shared" ref="AB10:AB28" si="15">AA10/AA$30*100</f>
        <v>5.2375216047766196E-3</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1">
        <v>0</v>
      </c>
      <c r="BH10" s="32">
        <f t="shared" ref="BH10:BH28" si="33">BG10/BG$30*100</f>
        <v>0</v>
      </c>
      <c r="BI10" s="34">
        <v>0</v>
      </c>
      <c r="BJ10" s="35">
        <f t="shared" ref="BJ10:BJ28" si="34">BE10+BG10</f>
        <v>0</v>
      </c>
      <c r="BK10" s="36">
        <f t="shared" ref="BK10:BK28" si="35">BJ10/BJ$30*100</f>
        <v>0</v>
      </c>
      <c r="BL10" s="31">
        <v>0</v>
      </c>
      <c r="BM10" s="32"/>
      <c r="BN10" s="33">
        <v>0</v>
      </c>
      <c r="BO10" s="32"/>
      <c r="BP10" s="34">
        <v>0</v>
      </c>
      <c r="BQ10" s="35">
        <f t="shared" ref="BQ10:BQ28" si="36">BL10+BN10</f>
        <v>0</v>
      </c>
      <c r="BR10" s="36"/>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s="9" customFormat="1"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31">
        <v>0</v>
      </c>
      <c r="BF11" s="32">
        <f t="shared" si="32"/>
        <v>0</v>
      </c>
      <c r="BG11" s="31">
        <v>0</v>
      </c>
      <c r="BH11" s="32">
        <f t="shared" si="33"/>
        <v>0</v>
      </c>
      <c r="BI11" s="34">
        <v>0</v>
      </c>
      <c r="BJ11" s="35">
        <f t="shared" si="34"/>
        <v>0</v>
      </c>
      <c r="BK11" s="36">
        <f t="shared" si="35"/>
        <v>0</v>
      </c>
      <c r="BL11" s="31">
        <v>0</v>
      </c>
      <c r="BM11" s="32"/>
      <c r="BN11" s="37">
        <v>0</v>
      </c>
      <c r="BO11" s="32"/>
      <c r="BP11" s="34">
        <v>0</v>
      </c>
      <c r="BQ11" s="35">
        <f t="shared" si="36"/>
        <v>0</v>
      </c>
      <c r="BR11" s="36"/>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s="9" customFormat="1"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7.0136063964090336E-3</v>
      </c>
      <c r="L12" s="34">
        <v>0</v>
      </c>
      <c r="M12" s="35">
        <f t="shared" si="6"/>
        <v>1</v>
      </c>
      <c r="N12" s="36">
        <f t="shared" si="7"/>
        <v>2.9971527049303163E-3</v>
      </c>
      <c r="O12" s="31">
        <v>0</v>
      </c>
      <c r="P12" s="32">
        <f t="shared" si="8"/>
        <v>0</v>
      </c>
      <c r="Q12" s="33">
        <v>1</v>
      </c>
      <c r="R12" s="32">
        <f t="shared" si="9"/>
        <v>8.7896633558934706E-3</v>
      </c>
      <c r="S12" s="34">
        <v>0</v>
      </c>
      <c r="T12" s="35">
        <f t="shared" si="10"/>
        <v>1</v>
      </c>
      <c r="U12" s="36">
        <f t="shared" si="11"/>
        <v>3.6589828027808269E-3</v>
      </c>
      <c r="V12" s="31">
        <v>0</v>
      </c>
      <c r="W12" s="32">
        <f t="shared" si="12"/>
        <v>0</v>
      </c>
      <c r="X12" s="33">
        <v>1</v>
      </c>
      <c r="Y12" s="32">
        <f t="shared" si="13"/>
        <v>1.2997140629061606E-2</v>
      </c>
      <c r="Z12" s="34">
        <v>0</v>
      </c>
      <c r="AA12" s="35">
        <f t="shared" si="14"/>
        <v>1</v>
      </c>
      <c r="AB12" s="36">
        <f t="shared" si="15"/>
        <v>5.2375216047766196E-3</v>
      </c>
      <c r="AC12" s="31">
        <v>0</v>
      </c>
      <c r="AD12" s="32">
        <f t="shared" si="16"/>
        <v>0</v>
      </c>
      <c r="AE12" s="33">
        <v>0</v>
      </c>
      <c r="AF12" s="32">
        <f t="shared" si="17"/>
        <v>0</v>
      </c>
      <c r="AG12" s="34">
        <v>0</v>
      </c>
      <c r="AH12" s="35">
        <f t="shared" si="18"/>
        <v>0</v>
      </c>
      <c r="AI12" s="36">
        <f t="shared" si="19"/>
        <v>0</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31">
        <v>0</v>
      </c>
      <c r="BF12" s="32">
        <f t="shared" si="32"/>
        <v>0</v>
      </c>
      <c r="BG12" s="31">
        <v>0</v>
      </c>
      <c r="BH12" s="32">
        <f t="shared" si="33"/>
        <v>0</v>
      </c>
      <c r="BI12" s="34">
        <v>0</v>
      </c>
      <c r="BJ12" s="35">
        <f t="shared" si="34"/>
        <v>0</v>
      </c>
      <c r="BK12" s="36">
        <f t="shared" si="35"/>
        <v>0</v>
      </c>
      <c r="BL12" s="31">
        <v>0</v>
      </c>
      <c r="BM12" s="32"/>
      <c r="BN12" s="37">
        <v>0</v>
      </c>
      <c r="BO12" s="32"/>
      <c r="BP12" s="34">
        <v>0</v>
      </c>
      <c r="BQ12" s="35">
        <f t="shared" si="36"/>
        <v>0</v>
      </c>
      <c r="BR12" s="36"/>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9" customFormat="1"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2.6168419950803372E-2</v>
      </c>
      <c r="J13" s="33">
        <v>3</v>
      </c>
      <c r="K13" s="32">
        <f t="shared" si="5"/>
        <v>2.1040819189227102E-2</v>
      </c>
      <c r="L13" s="34">
        <v>0</v>
      </c>
      <c r="M13" s="35">
        <f t="shared" si="6"/>
        <v>8</v>
      </c>
      <c r="N13" s="36">
        <f t="shared" si="7"/>
        <v>2.397722163944253E-2</v>
      </c>
      <c r="O13" s="31">
        <v>4</v>
      </c>
      <c r="P13" s="32">
        <f t="shared" si="8"/>
        <v>2.5073653858208485E-2</v>
      </c>
      <c r="Q13" s="33">
        <v>3</v>
      </c>
      <c r="R13" s="32">
        <f t="shared" si="9"/>
        <v>2.6368990067680408E-2</v>
      </c>
      <c r="S13" s="34">
        <v>0</v>
      </c>
      <c r="T13" s="35">
        <f t="shared" si="10"/>
        <v>7</v>
      </c>
      <c r="U13" s="36">
        <f t="shared" si="11"/>
        <v>2.5612879619465789E-2</v>
      </c>
      <c r="V13" s="31">
        <v>4</v>
      </c>
      <c r="W13" s="32">
        <f t="shared" si="12"/>
        <v>3.509079743837179E-2</v>
      </c>
      <c r="X13" s="33">
        <v>3</v>
      </c>
      <c r="Y13" s="32">
        <f t="shared" si="13"/>
        <v>3.8991421887184824E-2</v>
      </c>
      <c r="Z13" s="34">
        <v>0</v>
      </c>
      <c r="AA13" s="35">
        <f t="shared" si="14"/>
        <v>7</v>
      </c>
      <c r="AB13" s="36">
        <f t="shared" si="15"/>
        <v>3.6662651233436337E-2</v>
      </c>
      <c r="AC13" s="31">
        <v>3</v>
      </c>
      <c r="AD13" s="32">
        <f t="shared" si="16"/>
        <v>4.730368968779565E-2</v>
      </c>
      <c r="AE13" s="33">
        <v>3</v>
      </c>
      <c r="AF13" s="32">
        <f t="shared" si="17"/>
        <v>7.5131480090157785E-2</v>
      </c>
      <c r="AG13" s="34">
        <v>0</v>
      </c>
      <c r="AH13" s="35">
        <f t="shared" si="18"/>
        <v>6</v>
      </c>
      <c r="AI13" s="36">
        <f t="shared" si="19"/>
        <v>5.8055152394775031E-2</v>
      </c>
      <c r="AJ13" s="31">
        <v>1</v>
      </c>
      <c r="AK13" s="32">
        <f t="shared" si="20"/>
        <v>3.9635354736424891E-2</v>
      </c>
      <c r="AL13" s="33">
        <v>2</v>
      </c>
      <c r="AM13" s="32">
        <f t="shared" si="21"/>
        <v>0.12507817385866166</v>
      </c>
      <c r="AN13" s="34">
        <v>0</v>
      </c>
      <c r="AO13" s="35">
        <f t="shared" si="22"/>
        <v>3</v>
      </c>
      <c r="AP13" s="36">
        <f t="shared" si="23"/>
        <v>7.2780203784570605E-2</v>
      </c>
      <c r="AQ13" s="31">
        <v>0</v>
      </c>
      <c r="AR13" s="32">
        <f t="shared" si="24"/>
        <v>0</v>
      </c>
      <c r="AS13" s="33">
        <v>0</v>
      </c>
      <c r="AT13" s="32">
        <f t="shared" si="25"/>
        <v>0</v>
      </c>
      <c r="AU13" s="34">
        <v>0</v>
      </c>
      <c r="AV13" s="35">
        <f t="shared" si="26"/>
        <v>0</v>
      </c>
      <c r="AW13" s="36">
        <f t="shared" si="27"/>
        <v>0</v>
      </c>
      <c r="AX13" s="31">
        <v>0</v>
      </c>
      <c r="AY13" s="32">
        <f t="shared" si="28"/>
        <v>0</v>
      </c>
      <c r="AZ13" s="33">
        <v>0</v>
      </c>
      <c r="BA13" s="32">
        <f t="shared" si="29"/>
        <v>0</v>
      </c>
      <c r="BB13" s="34">
        <v>0</v>
      </c>
      <c r="BC13" s="35">
        <f t="shared" si="30"/>
        <v>0</v>
      </c>
      <c r="BD13" s="36">
        <f t="shared" si="31"/>
        <v>0</v>
      </c>
      <c r="BE13" s="31">
        <v>0</v>
      </c>
      <c r="BF13" s="32">
        <f t="shared" si="32"/>
        <v>0</v>
      </c>
      <c r="BG13" s="31">
        <v>0</v>
      </c>
      <c r="BH13" s="32">
        <f t="shared" si="33"/>
        <v>0</v>
      </c>
      <c r="BI13" s="34">
        <v>0</v>
      </c>
      <c r="BJ13" s="35">
        <f t="shared" si="34"/>
        <v>0</v>
      </c>
      <c r="BK13" s="36">
        <f t="shared" si="35"/>
        <v>0</v>
      </c>
      <c r="BL13" s="31">
        <v>0</v>
      </c>
      <c r="BM13" s="32"/>
      <c r="BN13" s="37">
        <v>0</v>
      </c>
      <c r="BO13" s="32"/>
      <c r="BP13" s="34">
        <v>0</v>
      </c>
      <c r="BQ13" s="35">
        <f t="shared" si="36"/>
        <v>0</v>
      </c>
      <c r="BR13" s="36"/>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row>
    <row r="14" spans="1:1024" s="9" customFormat="1" ht="13" x14ac:dyDescent="0.3">
      <c r="A14" s="27" t="s">
        <v>41</v>
      </c>
      <c r="B14" s="9">
        <v>1913637</v>
      </c>
      <c r="C14" s="28">
        <f t="shared" si="0"/>
        <v>6.5501302727127007</v>
      </c>
      <c r="D14" s="9">
        <v>1804323</v>
      </c>
      <c r="E14" s="28">
        <f t="shared" si="1"/>
        <v>6.0344124681552769</v>
      </c>
      <c r="F14" s="29">
        <f t="shared" si="2"/>
        <v>3717960</v>
      </c>
      <c r="G14" s="30">
        <f t="shared" si="3"/>
        <v>6.2892821106448862</v>
      </c>
      <c r="H14" s="31">
        <v>10</v>
      </c>
      <c r="I14" s="32">
        <f t="shared" si="4"/>
        <v>5.2336839901606744E-2</v>
      </c>
      <c r="J14" s="33">
        <v>7</v>
      </c>
      <c r="K14" s="32">
        <f t="shared" si="5"/>
        <v>4.9095244774863232E-2</v>
      </c>
      <c r="L14" s="34">
        <v>0</v>
      </c>
      <c r="M14" s="35">
        <f t="shared" si="6"/>
        <v>17</v>
      </c>
      <c r="N14" s="36">
        <f t="shared" si="7"/>
        <v>5.0951595983815372E-2</v>
      </c>
      <c r="O14" s="31">
        <v>8</v>
      </c>
      <c r="P14" s="32">
        <f t="shared" si="8"/>
        <v>5.0147307716416969E-2</v>
      </c>
      <c r="Q14" s="33">
        <v>7</v>
      </c>
      <c r="R14" s="32">
        <f t="shared" si="9"/>
        <v>6.152764349125428E-2</v>
      </c>
      <c r="S14" s="34">
        <v>0</v>
      </c>
      <c r="T14" s="35">
        <f t="shared" si="10"/>
        <v>15</v>
      </c>
      <c r="U14" s="36">
        <f t="shared" si="11"/>
        <v>5.4884742041712405E-2</v>
      </c>
      <c r="V14" s="31">
        <v>6</v>
      </c>
      <c r="W14" s="32">
        <f t="shared" si="12"/>
        <v>5.2636196157557678E-2</v>
      </c>
      <c r="X14" s="33">
        <v>5</v>
      </c>
      <c r="Y14" s="32">
        <f t="shared" si="13"/>
        <v>6.4985703145308035E-2</v>
      </c>
      <c r="Z14" s="34">
        <v>0</v>
      </c>
      <c r="AA14" s="35">
        <f t="shared" si="14"/>
        <v>11</v>
      </c>
      <c r="AB14" s="36">
        <f t="shared" si="15"/>
        <v>5.7612737652542823E-2</v>
      </c>
      <c r="AC14" s="31">
        <v>4</v>
      </c>
      <c r="AD14" s="32">
        <f t="shared" si="16"/>
        <v>6.307158625039419E-2</v>
      </c>
      <c r="AE14" s="33">
        <v>4</v>
      </c>
      <c r="AF14" s="32">
        <f t="shared" si="17"/>
        <v>0.10017530678687703</v>
      </c>
      <c r="AG14" s="34">
        <v>0</v>
      </c>
      <c r="AH14" s="35">
        <f t="shared" si="18"/>
        <v>8</v>
      </c>
      <c r="AI14" s="36">
        <f t="shared" si="19"/>
        <v>7.740686985970005E-2</v>
      </c>
      <c r="AJ14" s="31">
        <v>0</v>
      </c>
      <c r="AK14" s="32">
        <f t="shared" si="20"/>
        <v>0</v>
      </c>
      <c r="AL14" s="33">
        <v>3</v>
      </c>
      <c r="AM14" s="32">
        <f t="shared" si="21"/>
        <v>0.18761726078799248</v>
      </c>
      <c r="AN14" s="34">
        <v>0</v>
      </c>
      <c r="AO14" s="35">
        <f t="shared" si="22"/>
        <v>3</v>
      </c>
      <c r="AP14" s="36">
        <f t="shared" si="23"/>
        <v>7.2780203784570605E-2</v>
      </c>
      <c r="AQ14" s="31">
        <v>0</v>
      </c>
      <c r="AR14" s="32">
        <f t="shared" si="24"/>
        <v>0</v>
      </c>
      <c r="AS14" s="33">
        <v>0</v>
      </c>
      <c r="AT14" s="32">
        <f t="shared" si="25"/>
        <v>0</v>
      </c>
      <c r="AU14" s="34">
        <v>0</v>
      </c>
      <c r="AV14" s="35">
        <f t="shared" si="26"/>
        <v>0</v>
      </c>
      <c r="AW14" s="36">
        <f t="shared" si="27"/>
        <v>0</v>
      </c>
      <c r="AX14" s="31">
        <v>0</v>
      </c>
      <c r="AY14" s="32">
        <f t="shared" si="28"/>
        <v>0</v>
      </c>
      <c r="AZ14" s="33">
        <v>0</v>
      </c>
      <c r="BA14" s="32">
        <f t="shared" si="29"/>
        <v>0</v>
      </c>
      <c r="BB14" s="34">
        <v>0</v>
      </c>
      <c r="BC14" s="35">
        <f t="shared" si="30"/>
        <v>0</v>
      </c>
      <c r="BD14" s="36">
        <f t="shared" si="31"/>
        <v>0</v>
      </c>
      <c r="BE14" s="31">
        <v>0</v>
      </c>
      <c r="BF14" s="32">
        <f t="shared" si="32"/>
        <v>0</v>
      </c>
      <c r="BG14" s="31">
        <v>0</v>
      </c>
      <c r="BH14" s="32">
        <f t="shared" si="33"/>
        <v>0</v>
      </c>
      <c r="BI14" s="34">
        <v>0</v>
      </c>
      <c r="BJ14" s="35">
        <f t="shared" si="34"/>
        <v>0</v>
      </c>
      <c r="BK14" s="36">
        <f t="shared" si="35"/>
        <v>0</v>
      </c>
      <c r="BL14" s="31">
        <v>0</v>
      </c>
      <c r="BM14" s="32"/>
      <c r="BN14" s="37">
        <v>0</v>
      </c>
      <c r="BO14" s="32"/>
      <c r="BP14" s="34">
        <v>0</v>
      </c>
      <c r="BQ14" s="35">
        <f t="shared" si="36"/>
        <v>0</v>
      </c>
      <c r="BR14" s="36"/>
      <c r="AHO14" s="7"/>
      <c r="AHP14" s="7"/>
      <c r="AHQ14" s="7"/>
      <c r="AHR14" s="7"/>
      <c r="AHS14" s="7"/>
      <c r="AHT14" s="7"/>
      <c r="AHU14" s="7"/>
      <c r="AHV14" s="7"/>
      <c r="AHW14" s="7"/>
      <c r="AHX14" s="7"/>
      <c r="AHY14" s="7"/>
      <c r="AHZ14" s="7"/>
      <c r="AIA14" s="7"/>
      <c r="AIB14" s="7"/>
      <c r="AIC14" s="7"/>
      <c r="AID14" s="7"/>
      <c r="AIE14" s="7"/>
      <c r="AIF14" s="7"/>
      <c r="AIG14" s="7"/>
      <c r="AIH14" s="7"/>
      <c r="AII14" s="7"/>
      <c r="AIJ14" s="7"/>
      <c r="AIK14" s="7"/>
      <c r="AIL14" s="7"/>
      <c r="AIM14" s="7"/>
      <c r="AIN14" s="7"/>
      <c r="AIO14" s="7"/>
      <c r="AIP14" s="7"/>
      <c r="AIQ14" s="7"/>
      <c r="AIR14" s="7"/>
      <c r="AIS14" s="7"/>
      <c r="AIT14" s="7"/>
      <c r="AIU14" s="7"/>
      <c r="AIV14" s="7"/>
      <c r="AIW14" s="7"/>
      <c r="AIX14" s="7"/>
      <c r="AIY14" s="7"/>
      <c r="AIZ14" s="7"/>
      <c r="AJA14" s="7"/>
      <c r="AJB14" s="7"/>
      <c r="AJC14" s="7"/>
      <c r="AJD14" s="7"/>
      <c r="AJE14" s="7"/>
      <c r="AJF14" s="7"/>
      <c r="AJG14" s="7"/>
      <c r="AJH14" s="7"/>
      <c r="AJI14" s="7"/>
      <c r="AJJ14" s="7"/>
      <c r="AJK14" s="7"/>
      <c r="AJL14" s="7"/>
      <c r="AJM14" s="7"/>
      <c r="AJN14" s="7"/>
      <c r="AJO14" s="7"/>
      <c r="AJP14" s="7"/>
      <c r="AJQ14" s="7"/>
      <c r="AJR14" s="7"/>
      <c r="AJS14" s="7"/>
      <c r="AJT14" s="7"/>
      <c r="AJU14" s="7"/>
      <c r="AJV14" s="7"/>
      <c r="AJW14" s="7"/>
      <c r="AJX14" s="7"/>
      <c r="AJY14" s="7"/>
      <c r="AJZ14" s="7"/>
      <c r="AKA14" s="7"/>
      <c r="AKB14" s="7"/>
      <c r="AKC14" s="7"/>
      <c r="AKD14" s="7"/>
      <c r="AKE14" s="7"/>
      <c r="AKF14" s="7"/>
      <c r="AKG14" s="7"/>
      <c r="AKH14" s="7"/>
      <c r="AKI14" s="7"/>
      <c r="AKJ14" s="7"/>
      <c r="AKK14" s="7"/>
      <c r="AKL14" s="7"/>
      <c r="AKM14" s="7"/>
      <c r="AKN14" s="7"/>
      <c r="AKO14" s="7"/>
      <c r="AKP14" s="7"/>
      <c r="AKQ14" s="7"/>
      <c r="AKR14" s="7"/>
      <c r="AKS14" s="7"/>
      <c r="AKT14" s="7"/>
      <c r="AKU14" s="7"/>
      <c r="AKV14" s="7"/>
      <c r="AKW14" s="7"/>
      <c r="AKX14" s="7"/>
      <c r="AKY14" s="7"/>
      <c r="AKZ14" s="7"/>
      <c r="ALA14" s="7"/>
      <c r="ALB14" s="7"/>
      <c r="ALC14" s="7"/>
      <c r="ALD14" s="7"/>
      <c r="ALE14" s="7"/>
      <c r="ALF14" s="7"/>
      <c r="ALG14" s="7"/>
      <c r="ALH14" s="7"/>
      <c r="ALI14" s="7"/>
      <c r="ALJ14" s="7"/>
      <c r="ALK14" s="7"/>
      <c r="ALL14" s="7"/>
      <c r="ALM14" s="7"/>
      <c r="ALN14" s="7"/>
      <c r="ALO14" s="7"/>
      <c r="ALP14" s="7"/>
      <c r="ALQ14" s="7"/>
      <c r="ALR14" s="7"/>
      <c r="ALS14" s="7"/>
      <c r="ALT14" s="7"/>
      <c r="ALU14" s="7"/>
      <c r="ALV14" s="7"/>
      <c r="ALW14" s="7"/>
      <c r="ALX14" s="7"/>
      <c r="ALY14" s="7"/>
      <c r="ALZ14" s="7"/>
      <c r="AMA14" s="7"/>
      <c r="AMB14" s="7"/>
      <c r="AMC14" s="7"/>
      <c r="AMD14" s="7"/>
      <c r="AME14" s="7"/>
      <c r="AMF14" s="7"/>
      <c r="AMG14" s="7"/>
      <c r="AMH14" s="7"/>
      <c r="AMI14" s="7"/>
      <c r="AMJ14" s="7"/>
    </row>
    <row r="15" spans="1:1024" s="9" customFormat="1" ht="13" x14ac:dyDescent="0.3">
      <c r="A15" s="27" t="s">
        <v>42</v>
      </c>
      <c r="B15" s="9">
        <v>2040911</v>
      </c>
      <c r="C15" s="28">
        <f t="shared" si="0"/>
        <v>6.985772602124829</v>
      </c>
      <c r="D15" s="9">
        <v>1981361</v>
      </c>
      <c r="E15" s="28">
        <f t="shared" si="1"/>
        <v>6.6265017529104311</v>
      </c>
      <c r="F15" s="29">
        <f t="shared" si="2"/>
        <v>4022272</v>
      </c>
      <c r="G15" s="30">
        <f t="shared" si="3"/>
        <v>6.8040547326350547</v>
      </c>
      <c r="H15" s="31">
        <v>18</v>
      </c>
      <c r="I15" s="32">
        <f t="shared" si="4"/>
        <v>9.420631182289213E-2</v>
      </c>
      <c r="J15" s="33">
        <v>15</v>
      </c>
      <c r="K15" s="32">
        <f t="shared" si="5"/>
        <v>0.1052040959461355</v>
      </c>
      <c r="L15" s="34">
        <v>0</v>
      </c>
      <c r="M15" s="35">
        <f t="shared" si="6"/>
        <v>33</v>
      </c>
      <c r="N15" s="36">
        <f t="shared" si="7"/>
        <v>9.8906039262700446E-2</v>
      </c>
      <c r="O15" s="31">
        <v>17</v>
      </c>
      <c r="P15" s="32">
        <f t="shared" si="8"/>
        <v>0.10656302889738609</v>
      </c>
      <c r="Q15" s="33">
        <v>14</v>
      </c>
      <c r="R15" s="32">
        <f t="shared" si="9"/>
        <v>0.12305528698250856</v>
      </c>
      <c r="S15" s="34">
        <v>0</v>
      </c>
      <c r="T15" s="35">
        <f t="shared" si="10"/>
        <v>31</v>
      </c>
      <c r="U15" s="36">
        <f t="shared" si="11"/>
        <v>0.11342846688620564</v>
      </c>
      <c r="V15" s="31">
        <v>12</v>
      </c>
      <c r="W15" s="32">
        <f t="shared" si="12"/>
        <v>0.10527239231511536</v>
      </c>
      <c r="X15" s="33">
        <v>10</v>
      </c>
      <c r="Y15" s="32">
        <f t="shared" si="13"/>
        <v>0.12997140629061607</v>
      </c>
      <c r="Z15" s="34">
        <v>0</v>
      </c>
      <c r="AA15" s="35">
        <f t="shared" si="14"/>
        <v>22</v>
      </c>
      <c r="AB15" s="36">
        <f t="shared" si="15"/>
        <v>0.11522547530508565</v>
      </c>
      <c r="AC15" s="31">
        <v>7</v>
      </c>
      <c r="AD15" s="32">
        <f t="shared" si="16"/>
        <v>0.11037527593818984</v>
      </c>
      <c r="AE15" s="33">
        <v>7</v>
      </c>
      <c r="AF15" s="32">
        <f t="shared" si="17"/>
        <v>0.1753067868770348</v>
      </c>
      <c r="AG15" s="34">
        <v>0</v>
      </c>
      <c r="AH15" s="35">
        <f t="shared" si="18"/>
        <v>14</v>
      </c>
      <c r="AI15" s="36">
        <f t="shared" si="19"/>
        <v>0.13546202225447507</v>
      </c>
      <c r="AJ15" s="31">
        <v>2</v>
      </c>
      <c r="AK15" s="32">
        <f t="shared" si="20"/>
        <v>7.9270709472849782E-2</v>
      </c>
      <c r="AL15" s="33">
        <v>4</v>
      </c>
      <c r="AM15" s="32">
        <f t="shared" si="21"/>
        <v>0.25015634771732331</v>
      </c>
      <c r="AN15" s="34">
        <v>0</v>
      </c>
      <c r="AO15" s="35">
        <f t="shared" si="22"/>
        <v>6</v>
      </c>
      <c r="AP15" s="36">
        <f t="shared" si="23"/>
        <v>0.14556040756914121</v>
      </c>
      <c r="AQ15" s="31">
        <v>0</v>
      </c>
      <c r="AR15" s="32">
        <f t="shared" si="24"/>
        <v>0</v>
      </c>
      <c r="AS15" s="33">
        <v>1</v>
      </c>
      <c r="AT15" s="32">
        <f t="shared" si="25"/>
        <v>0.4</v>
      </c>
      <c r="AU15" s="34">
        <v>0</v>
      </c>
      <c r="AV15" s="35">
        <f t="shared" si="26"/>
        <v>1</v>
      </c>
      <c r="AW15" s="36">
        <f t="shared" si="27"/>
        <v>0.15455950540958269</v>
      </c>
      <c r="AX15" s="31">
        <v>0</v>
      </c>
      <c r="AY15" s="32">
        <f t="shared" si="28"/>
        <v>0</v>
      </c>
      <c r="AZ15" s="33">
        <v>0</v>
      </c>
      <c r="BA15" s="32">
        <f t="shared" si="29"/>
        <v>0</v>
      </c>
      <c r="BB15" s="34">
        <v>0</v>
      </c>
      <c r="BC15" s="35">
        <f t="shared" si="30"/>
        <v>0</v>
      </c>
      <c r="BD15" s="36">
        <f t="shared" si="31"/>
        <v>0</v>
      </c>
      <c r="BE15" s="31">
        <v>0</v>
      </c>
      <c r="BF15" s="32">
        <f t="shared" si="32"/>
        <v>0</v>
      </c>
      <c r="BG15" s="31">
        <v>0</v>
      </c>
      <c r="BH15" s="32">
        <f t="shared" si="33"/>
        <v>0</v>
      </c>
      <c r="BI15" s="34">
        <v>0</v>
      </c>
      <c r="BJ15" s="35">
        <f t="shared" si="34"/>
        <v>0</v>
      </c>
      <c r="BK15" s="36">
        <f t="shared" si="35"/>
        <v>0</v>
      </c>
      <c r="BL15" s="31">
        <v>0</v>
      </c>
      <c r="BM15" s="32"/>
      <c r="BN15" s="37">
        <v>0</v>
      </c>
      <c r="BO15" s="32"/>
      <c r="BP15" s="34">
        <v>0</v>
      </c>
      <c r="BQ15" s="35">
        <f t="shared" si="36"/>
        <v>0</v>
      </c>
      <c r="BR15" s="36"/>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c r="AME15" s="7"/>
      <c r="AMF15" s="7"/>
      <c r="AMG15" s="7"/>
      <c r="AMH15" s="7"/>
      <c r="AMI15" s="7"/>
      <c r="AMJ15" s="7"/>
    </row>
    <row r="16" spans="1:1024" s="9" customFormat="1" ht="13" x14ac:dyDescent="0.3">
      <c r="A16" s="27" t="s">
        <v>43</v>
      </c>
      <c r="B16" s="9">
        <v>1983871</v>
      </c>
      <c r="C16" s="28">
        <f t="shared" si="0"/>
        <v>6.7905321094109379</v>
      </c>
      <c r="D16" s="9">
        <v>1992159</v>
      </c>
      <c r="E16" s="28">
        <f t="shared" si="1"/>
        <v>6.6626147913360008</v>
      </c>
      <c r="F16" s="29">
        <f t="shared" si="2"/>
        <v>3976030</v>
      </c>
      <c r="G16" s="30">
        <f t="shared" si="3"/>
        <v>6.7258320020622566</v>
      </c>
      <c r="H16" s="31">
        <v>38</v>
      </c>
      <c r="I16" s="32">
        <f t="shared" si="4"/>
        <v>0.19887999162610559</v>
      </c>
      <c r="J16" s="33">
        <v>21</v>
      </c>
      <c r="K16" s="32">
        <f t="shared" si="5"/>
        <v>0.14728573432458972</v>
      </c>
      <c r="L16" s="34">
        <v>0</v>
      </c>
      <c r="M16" s="35">
        <f t="shared" si="6"/>
        <v>59</v>
      </c>
      <c r="N16" s="36">
        <f t="shared" si="7"/>
        <v>0.17683200959088866</v>
      </c>
      <c r="O16" s="31">
        <v>33</v>
      </c>
      <c r="P16" s="32">
        <f t="shared" si="8"/>
        <v>0.20685764433022005</v>
      </c>
      <c r="Q16" s="33">
        <v>20</v>
      </c>
      <c r="R16" s="32">
        <f t="shared" si="9"/>
        <v>0.17579326711786938</v>
      </c>
      <c r="S16" s="34">
        <v>0</v>
      </c>
      <c r="T16" s="35">
        <f t="shared" si="10"/>
        <v>53</v>
      </c>
      <c r="U16" s="36">
        <f t="shared" si="11"/>
        <v>0.19392608854738383</v>
      </c>
      <c r="V16" s="31">
        <v>21</v>
      </c>
      <c r="W16" s="32">
        <f t="shared" si="12"/>
        <v>0.18422668655145188</v>
      </c>
      <c r="X16" s="33">
        <v>12</v>
      </c>
      <c r="Y16" s="32">
        <f t="shared" si="13"/>
        <v>0.1559656875487393</v>
      </c>
      <c r="Z16" s="34">
        <v>0</v>
      </c>
      <c r="AA16" s="35">
        <f t="shared" si="14"/>
        <v>33</v>
      </c>
      <c r="AB16" s="36">
        <f t="shared" si="15"/>
        <v>0.17283821295762844</v>
      </c>
      <c r="AC16" s="31">
        <v>14</v>
      </c>
      <c r="AD16" s="32">
        <f t="shared" si="16"/>
        <v>0.22075055187637968</v>
      </c>
      <c r="AE16" s="33">
        <v>6</v>
      </c>
      <c r="AF16" s="32">
        <f t="shared" si="17"/>
        <v>0.15026296018031557</v>
      </c>
      <c r="AG16" s="34">
        <v>0</v>
      </c>
      <c r="AH16" s="35">
        <f t="shared" si="18"/>
        <v>20</v>
      </c>
      <c r="AI16" s="36">
        <f t="shared" si="19"/>
        <v>0.19351717464925011</v>
      </c>
      <c r="AJ16" s="31">
        <v>10</v>
      </c>
      <c r="AK16" s="32">
        <f t="shared" si="20"/>
        <v>0.39635354736424888</v>
      </c>
      <c r="AL16" s="33">
        <v>3</v>
      </c>
      <c r="AM16" s="32">
        <f t="shared" si="21"/>
        <v>0.18761726078799248</v>
      </c>
      <c r="AN16" s="34">
        <v>0</v>
      </c>
      <c r="AO16" s="35">
        <f t="shared" si="22"/>
        <v>13</v>
      </c>
      <c r="AP16" s="36">
        <f t="shared" si="23"/>
        <v>0.31538088306647261</v>
      </c>
      <c r="AQ16" s="31">
        <v>4</v>
      </c>
      <c r="AR16" s="32">
        <f t="shared" si="24"/>
        <v>1.0075566750629723</v>
      </c>
      <c r="AS16" s="33">
        <v>0</v>
      </c>
      <c r="AT16" s="32">
        <f t="shared" si="25"/>
        <v>0</v>
      </c>
      <c r="AU16" s="34">
        <v>0</v>
      </c>
      <c r="AV16" s="35">
        <f t="shared" si="26"/>
        <v>4</v>
      </c>
      <c r="AW16" s="36">
        <f t="shared" si="27"/>
        <v>0.61823802163833075</v>
      </c>
      <c r="AX16" s="31">
        <v>0</v>
      </c>
      <c r="AY16" s="32">
        <f t="shared" si="28"/>
        <v>0</v>
      </c>
      <c r="AZ16" s="33">
        <v>0</v>
      </c>
      <c r="BA16" s="32">
        <f t="shared" si="29"/>
        <v>0</v>
      </c>
      <c r="BB16" s="34">
        <v>0</v>
      </c>
      <c r="BC16" s="35">
        <f t="shared" si="30"/>
        <v>0</v>
      </c>
      <c r="BD16" s="36">
        <f t="shared" si="31"/>
        <v>0</v>
      </c>
      <c r="BE16" s="31">
        <v>0</v>
      </c>
      <c r="BF16" s="32">
        <f t="shared" si="32"/>
        <v>0</v>
      </c>
      <c r="BG16" s="31">
        <v>0</v>
      </c>
      <c r="BH16" s="32">
        <f t="shared" si="33"/>
        <v>0</v>
      </c>
      <c r="BI16" s="34">
        <v>0</v>
      </c>
      <c r="BJ16" s="35">
        <f t="shared" si="34"/>
        <v>0</v>
      </c>
      <c r="BK16" s="36">
        <f t="shared" si="35"/>
        <v>0</v>
      </c>
      <c r="BL16" s="31">
        <v>0</v>
      </c>
      <c r="BM16" s="32"/>
      <c r="BN16" s="37">
        <v>0</v>
      </c>
      <c r="BO16" s="32"/>
      <c r="BP16" s="34">
        <v>0</v>
      </c>
      <c r="BQ16" s="35">
        <f t="shared" si="36"/>
        <v>0</v>
      </c>
      <c r="BR16" s="36"/>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c r="AME16" s="7"/>
      <c r="AMF16" s="7"/>
      <c r="AMG16" s="7"/>
      <c r="AMH16" s="7"/>
      <c r="AMI16" s="7"/>
      <c r="AMJ16" s="7"/>
    </row>
    <row r="17" spans="1:1024" s="9" customFormat="1" ht="13" x14ac:dyDescent="0.3">
      <c r="A17" s="27" t="s">
        <v>44</v>
      </c>
      <c r="B17" s="9">
        <v>1936734</v>
      </c>
      <c r="C17" s="28">
        <f t="shared" si="0"/>
        <v>6.6291882962087172</v>
      </c>
      <c r="D17" s="9">
        <v>1964167</v>
      </c>
      <c r="E17" s="28">
        <f t="shared" si="1"/>
        <v>6.5689978093385424</v>
      </c>
      <c r="F17" s="29">
        <f t="shared" si="2"/>
        <v>3900901</v>
      </c>
      <c r="G17" s="30">
        <f t="shared" si="3"/>
        <v>6.5987441701085405</v>
      </c>
      <c r="H17" s="31">
        <v>54</v>
      </c>
      <c r="I17" s="32">
        <f t="shared" si="4"/>
        <v>0.28261893546867639</v>
      </c>
      <c r="J17" s="33">
        <v>42</v>
      </c>
      <c r="K17" s="32">
        <f t="shared" si="5"/>
        <v>0.29457146864917944</v>
      </c>
      <c r="L17" s="34">
        <v>0</v>
      </c>
      <c r="M17" s="35">
        <f t="shared" si="6"/>
        <v>96</v>
      </c>
      <c r="N17" s="36">
        <f t="shared" si="7"/>
        <v>0.28772665967331035</v>
      </c>
      <c r="O17" s="31">
        <v>44</v>
      </c>
      <c r="P17" s="32">
        <f t="shared" si="8"/>
        <v>0.27581019244029337</v>
      </c>
      <c r="Q17" s="33">
        <v>34</v>
      </c>
      <c r="R17" s="32">
        <f t="shared" si="9"/>
        <v>0.29884855410037797</v>
      </c>
      <c r="S17" s="34">
        <v>0</v>
      </c>
      <c r="T17" s="35">
        <f t="shared" si="10"/>
        <v>78</v>
      </c>
      <c r="U17" s="36">
        <f t="shared" si="11"/>
        <v>0.2854006586169045</v>
      </c>
      <c r="V17" s="31">
        <v>37</v>
      </c>
      <c r="W17" s="32">
        <f t="shared" si="12"/>
        <v>0.32458987630493902</v>
      </c>
      <c r="X17" s="33">
        <v>24</v>
      </c>
      <c r="Y17" s="32">
        <f t="shared" si="13"/>
        <v>0.31193137509747859</v>
      </c>
      <c r="Z17" s="34">
        <v>0</v>
      </c>
      <c r="AA17" s="35">
        <f t="shared" si="14"/>
        <v>61</v>
      </c>
      <c r="AB17" s="36">
        <f t="shared" si="15"/>
        <v>0.31948881789137379</v>
      </c>
      <c r="AC17" s="31">
        <v>22</v>
      </c>
      <c r="AD17" s="32">
        <f t="shared" si="16"/>
        <v>0.34689372437716809</v>
      </c>
      <c r="AE17" s="33">
        <v>12</v>
      </c>
      <c r="AF17" s="32">
        <f t="shared" si="17"/>
        <v>0.30052592036063114</v>
      </c>
      <c r="AG17" s="34">
        <v>0</v>
      </c>
      <c r="AH17" s="35">
        <f t="shared" si="18"/>
        <v>34</v>
      </c>
      <c r="AI17" s="36">
        <f t="shared" si="19"/>
        <v>0.32897919690372524</v>
      </c>
      <c r="AJ17" s="31">
        <v>9</v>
      </c>
      <c r="AK17" s="32">
        <f t="shared" si="20"/>
        <v>0.356718192627824</v>
      </c>
      <c r="AL17" s="33">
        <v>6</v>
      </c>
      <c r="AM17" s="32">
        <f t="shared" si="21"/>
        <v>0.37523452157598497</v>
      </c>
      <c r="AN17" s="34">
        <v>0</v>
      </c>
      <c r="AO17" s="35">
        <f t="shared" si="22"/>
        <v>15</v>
      </c>
      <c r="AP17" s="36">
        <f t="shared" si="23"/>
        <v>0.36390101892285298</v>
      </c>
      <c r="AQ17" s="31">
        <v>2</v>
      </c>
      <c r="AR17" s="32">
        <f t="shared" si="24"/>
        <v>0.50377833753148615</v>
      </c>
      <c r="AS17" s="33">
        <v>1</v>
      </c>
      <c r="AT17" s="32">
        <f t="shared" si="25"/>
        <v>0.4</v>
      </c>
      <c r="AU17" s="34">
        <v>0</v>
      </c>
      <c r="AV17" s="35">
        <f t="shared" si="26"/>
        <v>3</v>
      </c>
      <c r="AW17" s="36">
        <f t="shared" si="27"/>
        <v>0.46367851622874806</v>
      </c>
      <c r="AX17" s="31">
        <v>0</v>
      </c>
      <c r="AY17" s="32">
        <f t="shared" si="28"/>
        <v>0</v>
      </c>
      <c r="AZ17" s="33">
        <v>0</v>
      </c>
      <c r="BA17" s="32">
        <f t="shared" si="29"/>
        <v>0</v>
      </c>
      <c r="BB17" s="34">
        <v>0</v>
      </c>
      <c r="BC17" s="35">
        <f t="shared" si="30"/>
        <v>0</v>
      </c>
      <c r="BD17" s="36">
        <f t="shared" si="31"/>
        <v>0</v>
      </c>
      <c r="BE17" s="31">
        <v>0</v>
      </c>
      <c r="BF17" s="32">
        <f t="shared" si="32"/>
        <v>0</v>
      </c>
      <c r="BG17" s="31">
        <v>0</v>
      </c>
      <c r="BH17" s="32">
        <f t="shared" si="33"/>
        <v>0</v>
      </c>
      <c r="BI17" s="34">
        <v>0</v>
      </c>
      <c r="BJ17" s="35">
        <f t="shared" si="34"/>
        <v>0</v>
      </c>
      <c r="BK17" s="36">
        <f t="shared" si="35"/>
        <v>0</v>
      </c>
      <c r="BL17" s="31">
        <v>0</v>
      </c>
      <c r="BM17" s="32"/>
      <c r="BN17" s="37">
        <v>0</v>
      </c>
      <c r="BO17" s="32"/>
      <c r="BP17" s="34">
        <v>0</v>
      </c>
      <c r="BQ17" s="35">
        <f t="shared" si="36"/>
        <v>0</v>
      </c>
      <c r="BR17" s="36"/>
      <c r="AHO17" s="7"/>
      <c r="AHP17" s="7"/>
      <c r="AHQ17" s="7"/>
      <c r="AHR17" s="7"/>
      <c r="AHS17" s="7"/>
      <c r="AHT17" s="7"/>
      <c r="AHU17" s="7"/>
      <c r="AHV17" s="7"/>
      <c r="AHW17" s="7"/>
      <c r="AHX17" s="7"/>
      <c r="AHY17" s="7"/>
      <c r="AHZ17" s="7"/>
      <c r="AIA17" s="7"/>
      <c r="AIB17" s="7"/>
      <c r="AIC17" s="7"/>
      <c r="AID17" s="7"/>
      <c r="AIE17" s="7"/>
      <c r="AIF17" s="7"/>
      <c r="AIG17" s="7"/>
      <c r="AIH17" s="7"/>
      <c r="AII17" s="7"/>
      <c r="AIJ17" s="7"/>
      <c r="AIK17" s="7"/>
      <c r="AIL17" s="7"/>
      <c r="AIM17" s="7"/>
      <c r="AIN17" s="7"/>
      <c r="AIO17" s="7"/>
      <c r="AIP17" s="7"/>
      <c r="AIQ17" s="7"/>
      <c r="AIR17" s="7"/>
      <c r="AIS17" s="7"/>
      <c r="AIT17" s="7"/>
      <c r="AIU17" s="7"/>
      <c r="AIV17" s="7"/>
      <c r="AIW17" s="7"/>
      <c r="AIX17" s="7"/>
      <c r="AIY17" s="7"/>
      <c r="AIZ17" s="7"/>
      <c r="AJA17" s="7"/>
      <c r="AJB17" s="7"/>
      <c r="AJC17" s="7"/>
      <c r="AJD17" s="7"/>
      <c r="AJE17" s="7"/>
      <c r="AJF17" s="7"/>
      <c r="AJG17" s="7"/>
      <c r="AJH17" s="7"/>
      <c r="AJI17" s="7"/>
      <c r="AJJ17" s="7"/>
      <c r="AJK17" s="7"/>
      <c r="AJL17" s="7"/>
      <c r="AJM17" s="7"/>
      <c r="AJN17" s="7"/>
      <c r="AJO17" s="7"/>
      <c r="AJP17" s="7"/>
      <c r="AJQ17" s="7"/>
      <c r="AJR17" s="7"/>
      <c r="AJS17" s="7"/>
      <c r="AJT17" s="7"/>
      <c r="AJU17" s="7"/>
      <c r="AJV17" s="7"/>
      <c r="AJW17" s="7"/>
      <c r="AJX17" s="7"/>
      <c r="AJY17" s="7"/>
      <c r="AJZ17" s="7"/>
      <c r="AKA17" s="7"/>
      <c r="AKB17" s="7"/>
      <c r="AKC17" s="7"/>
      <c r="AKD17" s="7"/>
      <c r="AKE17" s="7"/>
      <c r="AKF17" s="7"/>
      <c r="AKG17" s="7"/>
      <c r="AKH17" s="7"/>
      <c r="AKI17" s="7"/>
      <c r="AKJ17" s="7"/>
      <c r="AKK17" s="7"/>
      <c r="AKL17" s="7"/>
      <c r="AKM17" s="7"/>
      <c r="AKN17" s="7"/>
      <c r="AKO17" s="7"/>
      <c r="AKP17" s="7"/>
      <c r="AKQ17" s="7"/>
      <c r="AKR17" s="7"/>
      <c r="AKS17" s="7"/>
      <c r="AKT17" s="7"/>
      <c r="AKU17" s="7"/>
      <c r="AKV17" s="7"/>
      <c r="AKW17" s="7"/>
      <c r="AKX17" s="7"/>
      <c r="AKY17" s="7"/>
      <c r="AKZ17" s="7"/>
      <c r="ALA17" s="7"/>
      <c r="ALB17" s="7"/>
      <c r="ALC17" s="7"/>
      <c r="ALD17" s="7"/>
      <c r="ALE17" s="7"/>
      <c r="ALF17" s="7"/>
      <c r="ALG17" s="7"/>
      <c r="ALH17" s="7"/>
      <c r="ALI17" s="7"/>
      <c r="ALJ17" s="7"/>
      <c r="ALK17" s="7"/>
      <c r="ALL17" s="7"/>
      <c r="ALM17" s="7"/>
      <c r="ALN17" s="7"/>
      <c r="ALO17" s="7"/>
      <c r="ALP17" s="7"/>
      <c r="ALQ17" s="7"/>
      <c r="ALR17" s="7"/>
      <c r="ALS17" s="7"/>
      <c r="ALT17" s="7"/>
      <c r="ALU17" s="7"/>
      <c r="ALV17" s="7"/>
      <c r="ALW17" s="7"/>
      <c r="ALX17" s="7"/>
      <c r="ALY17" s="7"/>
      <c r="ALZ17" s="7"/>
      <c r="AMA17" s="7"/>
      <c r="AMB17" s="7"/>
      <c r="AMC17" s="7"/>
      <c r="AMD17" s="7"/>
      <c r="AME17" s="7"/>
      <c r="AMF17" s="7"/>
      <c r="AMG17" s="7"/>
      <c r="AMH17" s="7"/>
      <c r="AMI17" s="7"/>
      <c r="AMJ17" s="7"/>
    </row>
    <row r="18" spans="1:1024" s="9" customFormat="1" ht="13" x14ac:dyDescent="0.3">
      <c r="A18" s="27" t="s">
        <v>45</v>
      </c>
      <c r="B18" s="9">
        <v>1769761</v>
      </c>
      <c r="C18" s="28">
        <f t="shared" si="0"/>
        <v>6.057661459078342</v>
      </c>
      <c r="D18" s="9">
        <v>1790194</v>
      </c>
      <c r="E18" s="28">
        <f t="shared" si="1"/>
        <v>5.98715916940413</v>
      </c>
      <c r="F18" s="29">
        <f t="shared" si="2"/>
        <v>3559955</v>
      </c>
      <c r="G18" s="30">
        <f t="shared" si="3"/>
        <v>6.0220016611800071</v>
      </c>
      <c r="H18" s="31">
        <v>111</v>
      </c>
      <c r="I18" s="32">
        <f t="shared" si="4"/>
        <v>0.58093892290783478</v>
      </c>
      <c r="J18" s="33">
        <v>58</v>
      </c>
      <c r="K18" s="32">
        <f t="shared" si="5"/>
        <v>0.4067891709917239</v>
      </c>
      <c r="L18" s="34">
        <v>0</v>
      </c>
      <c r="M18" s="35">
        <f t="shared" si="6"/>
        <v>169</v>
      </c>
      <c r="N18" s="36">
        <f t="shared" si="7"/>
        <v>0.50651880713322339</v>
      </c>
      <c r="O18" s="31">
        <v>95</v>
      </c>
      <c r="P18" s="32">
        <f t="shared" si="8"/>
        <v>0.5954992791324516</v>
      </c>
      <c r="Q18" s="33">
        <v>51</v>
      </c>
      <c r="R18" s="32">
        <f t="shared" si="9"/>
        <v>0.44827283115056693</v>
      </c>
      <c r="S18" s="34">
        <v>0</v>
      </c>
      <c r="T18" s="35">
        <f t="shared" si="10"/>
        <v>146</v>
      </c>
      <c r="U18" s="36">
        <f t="shared" si="11"/>
        <v>0.53421148920600081</v>
      </c>
      <c r="V18" s="31">
        <v>57</v>
      </c>
      <c r="W18" s="32">
        <f t="shared" si="12"/>
        <v>0.50004386349679797</v>
      </c>
      <c r="X18" s="33">
        <v>36</v>
      </c>
      <c r="Y18" s="32">
        <f t="shared" si="13"/>
        <v>0.46789706264621783</v>
      </c>
      <c r="Z18" s="34">
        <v>0</v>
      </c>
      <c r="AA18" s="35">
        <f t="shared" si="14"/>
        <v>93</v>
      </c>
      <c r="AB18" s="36">
        <f t="shared" si="15"/>
        <v>0.48708950924422562</v>
      </c>
      <c r="AC18" s="31">
        <v>26</v>
      </c>
      <c r="AD18" s="32">
        <f t="shared" si="16"/>
        <v>0.40996531062756231</v>
      </c>
      <c r="AE18" s="33">
        <v>18</v>
      </c>
      <c r="AF18" s="32">
        <f t="shared" si="17"/>
        <v>0.45078888054094662</v>
      </c>
      <c r="AG18" s="34">
        <v>0</v>
      </c>
      <c r="AH18" s="35">
        <f t="shared" si="18"/>
        <v>44</v>
      </c>
      <c r="AI18" s="36">
        <f t="shared" si="19"/>
        <v>0.42573778422835029</v>
      </c>
      <c r="AJ18" s="31">
        <v>7</v>
      </c>
      <c r="AK18" s="32">
        <f t="shared" si="20"/>
        <v>0.27744748315497425</v>
      </c>
      <c r="AL18" s="33">
        <v>5</v>
      </c>
      <c r="AM18" s="32">
        <f t="shared" si="21"/>
        <v>0.31269543464665417</v>
      </c>
      <c r="AN18" s="34">
        <v>0</v>
      </c>
      <c r="AO18" s="35">
        <f t="shared" si="22"/>
        <v>12</v>
      </c>
      <c r="AP18" s="36">
        <f t="shared" si="23"/>
        <v>0.29112081513828242</v>
      </c>
      <c r="AQ18" s="31">
        <v>0</v>
      </c>
      <c r="AR18" s="32">
        <f t="shared" si="24"/>
        <v>0</v>
      </c>
      <c r="AS18" s="33">
        <v>1</v>
      </c>
      <c r="AT18" s="32">
        <f t="shared" si="25"/>
        <v>0.4</v>
      </c>
      <c r="AU18" s="34">
        <v>0</v>
      </c>
      <c r="AV18" s="35">
        <f t="shared" si="26"/>
        <v>1</v>
      </c>
      <c r="AW18" s="36">
        <f t="shared" si="27"/>
        <v>0.15455950540958269</v>
      </c>
      <c r="AX18" s="31">
        <v>0</v>
      </c>
      <c r="AY18" s="32">
        <f t="shared" si="28"/>
        <v>0</v>
      </c>
      <c r="AZ18" s="33">
        <v>1</v>
      </c>
      <c r="BA18" s="32">
        <f t="shared" si="29"/>
        <v>2.2727272727272729</v>
      </c>
      <c r="BB18" s="34">
        <v>0</v>
      </c>
      <c r="BC18" s="35">
        <f t="shared" si="30"/>
        <v>1</v>
      </c>
      <c r="BD18" s="36">
        <f t="shared" si="31"/>
        <v>0.92592592592592582</v>
      </c>
      <c r="BE18" s="31">
        <v>0</v>
      </c>
      <c r="BF18" s="32">
        <f t="shared" si="32"/>
        <v>0</v>
      </c>
      <c r="BG18" s="31">
        <v>0</v>
      </c>
      <c r="BH18" s="32">
        <f t="shared" si="33"/>
        <v>0</v>
      </c>
      <c r="BI18" s="34">
        <v>0</v>
      </c>
      <c r="BJ18" s="35">
        <f t="shared" si="34"/>
        <v>0</v>
      </c>
      <c r="BK18" s="36">
        <f t="shared" si="35"/>
        <v>0</v>
      </c>
      <c r="BL18" s="31">
        <v>0</v>
      </c>
      <c r="BM18" s="32"/>
      <c r="BN18" s="37">
        <v>0</v>
      </c>
      <c r="BO18" s="32"/>
      <c r="BP18" s="34">
        <v>0</v>
      </c>
      <c r="BQ18" s="35">
        <f t="shared" si="36"/>
        <v>0</v>
      </c>
      <c r="BR18" s="36"/>
      <c r="AHO18" s="7"/>
      <c r="AHP18" s="7"/>
      <c r="AHQ18" s="7"/>
      <c r="AHR18" s="7"/>
      <c r="AHS18" s="7"/>
      <c r="AHT18" s="7"/>
      <c r="AHU18" s="7"/>
      <c r="AHV18" s="7"/>
      <c r="AHW18" s="7"/>
      <c r="AHX18" s="7"/>
      <c r="AHY18" s="7"/>
      <c r="AHZ18" s="7"/>
      <c r="AIA18" s="7"/>
      <c r="AIB18" s="7"/>
      <c r="AIC18" s="7"/>
      <c r="AID18" s="7"/>
      <c r="AIE18" s="7"/>
      <c r="AIF18" s="7"/>
      <c r="AIG18" s="7"/>
      <c r="AIH18" s="7"/>
      <c r="AII18" s="7"/>
      <c r="AIJ18" s="7"/>
      <c r="AIK18" s="7"/>
      <c r="AIL18" s="7"/>
      <c r="AIM18" s="7"/>
      <c r="AIN18" s="7"/>
      <c r="AIO18" s="7"/>
      <c r="AIP18" s="7"/>
      <c r="AIQ18" s="7"/>
      <c r="AIR18" s="7"/>
      <c r="AIS18" s="7"/>
      <c r="AIT18" s="7"/>
      <c r="AIU18" s="7"/>
      <c r="AIV18" s="7"/>
      <c r="AIW18" s="7"/>
      <c r="AIX18" s="7"/>
      <c r="AIY18" s="7"/>
      <c r="AIZ18" s="7"/>
      <c r="AJA18" s="7"/>
      <c r="AJB18" s="7"/>
      <c r="AJC18" s="7"/>
      <c r="AJD18" s="7"/>
      <c r="AJE18" s="7"/>
      <c r="AJF18" s="7"/>
      <c r="AJG18" s="7"/>
      <c r="AJH18" s="7"/>
      <c r="AJI18" s="7"/>
      <c r="AJJ18" s="7"/>
      <c r="AJK18" s="7"/>
      <c r="AJL18" s="7"/>
      <c r="AJM18" s="7"/>
      <c r="AJN18" s="7"/>
      <c r="AJO18" s="7"/>
      <c r="AJP18" s="7"/>
      <c r="AJQ18" s="7"/>
      <c r="AJR18" s="7"/>
      <c r="AJS18" s="7"/>
      <c r="AJT18" s="7"/>
      <c r="AJU18" s="7"/>
      <c r="AJV18" s="7"/>
      <c r="AJW18" s="7"/>
      <c r="AJX18" s="7"/>
      <c r="AJY18" s="7"/>
      <c r="AJZ18" s="7"/>
      <c r="AKA18" s="7"/>
      <c r="AKB18" s="7"/>
      <c r="AKC18" s="7"/>
      <c r="AKD18" s="7"/>
      <c r="AKE18" s="7"/>
      <c r="AKF18" s="7"/>
      <c r="AKG18" s="7"/>
      <c r="AKH18" s="7"/>
      <c r="AKI18" s="7"/>
      <c r="AKJ18" s="7"/>
      <c r="AKK18" s="7"/>
      <c r="AKL18" s="7"/>
      <c r="AKM18" s="7"/>
      <c r="AKN18" s="7"/>
      <c r="AKO18" s="7"/>
      <c r="AKP18" s="7"/>
      <c r="AKQ18" s="7"/>
      <c r="AKR18" s="7"/>
      <c r="AKS18" s="7"/>
      <c r="AKT18" s="7"/>
      <c r="AKU18" s="7"/>
      <c r="AKV18" s="7"/>
      <c r="AKW18" s="7"/>
      <c r="AKX18" s="7"/>
      <c r="AKY18" s="7"/>
      <c r="AKZ18" s="7"/>
      <c r="ALA18" s="7"/>
      <c r="ALB18" s="7"/>
      <c r="ALC18" s="7"/>
      <c r="ALD18" s="7"/>
      <c r="ALE18" s="7"/>
      <c r="ALF18" s="7"/>
      <c r="ALG18" s="7"/>
      <c r="ALH18" s="7"/>
      <c r="ALI18" s="7"/>
      <c r="ALJ18" s="7"/>
      <c r="ALK18" s="7"/>
      <c r="ALL18" s="7"/>
      <c r="ALM18" s="7"/>
      <c r="ALN18" s="7"/>
      <c r="ALO18" s="7"/>
      <c r="ALP18" s="7"/>
      <c r="ALQ18" s="7"/>
      <c r="ALR18" s="7"/>
      <c r="ALS18" s="7"/>
      <c r="ALT18" s="7"/>
      <c r="ALU18" s="7"/>
      <c r="ALV18" s="7"/>
      <c r="ALW18" s="7"/>
      <c r="ALX18" s="7"/>
      <c r="ALY18" s="7"/>
      <c r="ALZ18" s="7"/>
      <c r="AMA18" s="7"/>
      <c r="AMB18" s="7"/>
      <c r="AMC18" s="7"/>
      <c r="AMD18" s="7"/>
      <c r="AME18" s="7"/>
      <c r="AMF18" s="7"/>
      <c r="AMG18" s="7"/>
      <c r="AMH18" s="7"/>
      <c r="AMI18" s="7"/>
      <c r="AMJ18" s="7"/>
    </row>
    <row r="19" spans="1:1024" s="9" customFormat="1" ht="13" x14ac:dyDescent="0.3">
      <c r="A19" s="27" t="s">
        <v>46</v>
      </c>
      <c r="B19" s="9">
        <v>1980181</v>
      </c>
      <c r="C19" s="28">
        <f t="shared" si="0"/>
        <v>6.7779017198928049</v>
      </c>
      <c r="D19" s="9">
        <v>2025216</v>
      </c>
      <c r="E19" s="28">
        <f t="shared" si="1"/>
        <v>6.7731712565364175</v>
      </c>
      <c r="F19" s="29">
        <f t="shared" si="2"/>
        <v>4005397</v>
      </c>
      <c r="G19" s="30">
        <f t="shared" si="3"/>
        <v>6.7755090689869446</v>
      </c>
      <c r="H19" s="31">
        <v>212</v>
      </c>
      <c r="I19" s="32">
        <f t="shared" si="4"/>
        <v>1.1095410059140629</v>
      </c>
      <c r="J19" s="33">
        <v>127</v>
      </c>
      <c r="K19" s="32">
        <f t="shared" si="5"/>
        <v>0.89072801234394727</v>
      </c>
      <c r="L19" s="34">
        <v>0</v>
      </c>
      <c r="M19" s="35">
        <f t="shared" si="6"/>
        <v>339</v>
      </c>
      <c r="N19" s="36">
        <f t="shared" si="7"/>
        <v>1.0160347669713772</v>
      </c>
      <c r="O19" s="31">
        <v>179</v>
      </c>
      <c r="P19" s="32">
        <f t="shared" si="8"/>
        <v>1.1220460101548297</v>
      </c>
      <c r="Q19" s="33">
        <v>104</v>
      </c>
      <c r="R19" s="32">
        <f t="shared" si="9"/>
        <v>0.91412498901292083</v>
      </c>
      <c r="S19" s="34">
        <v>0</v>
      </c>
      <c r="T19" s="35">
        <f t="shared" si="10"/>
        <v>283</v>
      </c>
      <c r="U19" s="36">
        <f t="shared" si="11"/>
        <v>1.035492133186974</v>
      </c>
      <c r="V19" s="31">
        <v>122</v>
      </c>
      <c r="W19" s="32">
        <f t="shared" si="12"/>
        <v>1.0702693218703394</v>
      </c>
      <c r="X19" s="33">
        <v>79</v>
      </c>
      <c r="Y19" s="32">
        <f t="shared" si="13"/>
        <v>1.0267741096958669</v>
      </c>
      <c r="Z19" s="34">
        <v>0</v>
      </c>
      <c r="AA19" s="35">
        <f t="shared" si="14"/>
        <v>201</v>
      </c>
      <c r="AB19" s="36">
        <f t="shared" si="15"/>
        <v>1.0527418425601005</v>
      </c>
      <c r="AC19" s="31">
        <v>68</v>
      </c>
      <c r="AD19" s="32">
        <f t="shared" si="16"/>
        <v>1.0722169662567014</v>
      </c>
      <c r="AE19" s="33">
        <v>57</v>
      </c>
      <c r="AF19" s="32">
        <f t="shared" si="17"/>
        <v>1.4274981217129978</v>
      </c>
      <c r="AG19" s="34">
        <v>0</v>
      </c>
      <c r="AH19" s="35">
        <f t="shared" si="18"/>
        <v>125</v>
      </c>
      <c r="AI19" s="36">
        <f t="shared" si="19"/>
        <v>1.2094823415578131</v>
      </c>
      <c r="AJ19" s="31">
        <v>22</v>
      </c>
      <c r="AK19" s="32">
        <f t="shared" si="20"/>
        <v>0.87197780420134752</v>
      </c>
      <c r="AL19" s="33">
        <v>28</v>
      </c>
      <c r="AM19" s="32">
        <f t="shared" si="21"/>
        <v>1.7510944340212633</v>
      </c>
      <c r="AN19" s="34">
        <v>0</v>
      </c>
      <c r="AO19" s="35">
        <f t="shared" si="22"/>
        <v>50</v>
      </c>
      <c r="AP19" s="36">
        <f t="shared" si="23"/>
        <v>1.2130033964095099</v>
      </c>
      <c r="AQ19" s="31">
        <v>4</v>
      </c>
      <c r="AR19" s="32">
        <f t="shared" si="24"/>
        <v>1.0075566750629723</v>
      </c>
      <c r="AS19" s="33">
        <v>4</v>
      </c>
      <c r="AT19" s="32">
        <f t="shared" si="25"/>
        <v>1.6</v>
      </c>
      <c r="AU19" s="34">
        <v>0</v>
      </c>
      <c r="AV19" s="35">
        <f t="shared" si="26"/>
        <v>8</v>
      </c>
      <c r="AW19" s="36">
        <f t="shared" si="27"/>
        <v>1.2364760432766615</v>
      </c>
      <c r="AX19" s="31">
        <v>0</v>
      </c>
      <c r="AY19" s="32">
        <f t="shared" si="28"/>
        <v>0</v>
      </c>
      <c r="AZ19" s="33">
        <v>0</v>
      </c>
      <c r="BA19" s="32">
        <f t="shared" si="29"/>
        <v>0</v>
      </c>
      <c r="BB19" s="34">
        <v>0</v>
      </c>
      <c r="BC19" s="35">
        <f t="shared" si="30"/>
        <v>0</v>
      </c>
      <c r="BD19" s="36">
        <f t="shared" si="31"/>
        <v>0</v>
      </c>
      <c r="BE19" s="31">
        <v>0</v>
      </c>
      <c r="BF19" s="32">
        <f t="shared" si="32"/>
        <v>0</v>
      </c>
      <c r="BG19" s="31">
        <v>0</v>
      </c>
      <c r="BH19" s="32">
        <f t="shared" si="33"/>
        <v>0</v>
      </c>
      <c r="BI19" s="34">
        <v>0</v>
      </c>
      <c r="BJ19" s="35">
        <f t="shared" si="34"/>
        <v>0</v>
      </c>
      <c r="BK19" s="36">
        <f t="shared" si="35"/>
        <v>0</v>
      </c>
      <c r="BL19" s="31">
        <v>0</v>
      </c>
      <c r="BM19" s="32"/>
      <c r="BN19" s="37">
        <v>0</v>
      </c>
      <c r="BO19" s="32"/>
      <c r="BP19" s="34">
        <v>0</v>
      </c>
      <c r="BQ19" s="35">
        <f t="shared" si="36"/>
        <v>0</v>
      </c>
      <c r="BR19" s="36"/>
      <c r="AHO19" s="7"/>
      <c r="AHP19" s="7"/>
      <c r="AHQ19" s="7"/>
      <c r="AHR19" s="7"/>
      <c r="AHS19" s="7"/>
      <c r="AHT19" s="7"/>
      <c r="AHU19" s="7"/>
      <c r="AHV19" s="7"/>
      <c r="AHW19" s="7"/>
      <c r="AHX19" s="7"/>
      <c r="AHY19" s="7"/>
      <c r="AHZ19" s="7"/>
      <c r="AIA19" s="7"/>
      <c r="AIB19" s="7"/>
      <c r="AIC19" s="7"/>
      <c r="AID19" s="7"/>
      <c r="AIE19" s="7"/>
      <c r="AIF19" s="7"/>
      <c r="AIG19" s="7"/>
      <c r="AIH19" s="7"/>
      <c r="AII19" s="7"/>
      <c r="AIJ19" s="7"/>
      <c r="AIK19" s="7"/>
      <c r="AIL19" s="7"/>
      <c r="AIM19" s="7"/>
      <c r="AIN19" s="7"/>
      <c r="AIO19" s="7"/>
      <c r="AIP19" s="7"/>
      <c r="AIQ19" s="7"/>
      <c r="AIR19" s="7"/>
      <c r="AIS19" s="7"/>
      <c r="AIT19" s="7"/>
      <c r="AIU19" s="7"/>
      <c r="AIV19" s="7"/>
      <c r="AIW19" s="7"/>
      <c r="AIX19" s="7"/>
      <c r="AIY19" s="7"/>
      <c r="AIZ19" s="7"/>
      <c r="AJA19" s="7"/>
      <c r="AJB19" s="7"/>
      <c r="AJC19" s="7"/>
      <c r="AJD19" s="7"/>
      <c r="AJE19" s="7"/>
      <c r="AJF19" s="7"/>
      <c r="AJG19" s="7"/>
      <c r="AJH19" s="7"/>
      <c r="AJI19" s="7"/>
      <c r="AJJ19" s="7"/>
      <c r="AJK19" s="7"/>
      <c r="AJL19" s="7"/>
      <c r="AJM19" s="7"/>
      <c r="AJN19" s="7"/>
      <c r="AJO19" s="7"/>
      <c r="AJP19" s="7"/>
      <c r="AJQ19" s="7"/>
      <c r="AJR19" s="7"/>
      <c r="AJS19" s="7"/>
      <c r="AJT19" s="7"/>
      <c r="AJU19" s="7"/>
      <c r="AJV19" s="7"/>
      <c r="AJW19" s="7"/>
      <c r="AJX19" s="7"/>
      <c r="AJY19" s="7"/>
      <c r="AJZ19" s="7"/>
      <c r="AKA19" s="7"/>
      <c r="AKB19" s="7"/>
      <c r="AKC19" s="7"/>
      <c r="AKD19" s="7"/>
      <c r="AKE19" s="7"/>
      <c r="AKF19" s="7"/>
      <c r="AKG19" s="7"/>
      <c r="AKH19" s="7"/>
      <c r="AKI19" s="7"/>
      <c r="AKJ19" s="7"/>
      <c r="AKK19" s="7"/>
      <c r="AKL19" s="7"/>
      <c r="AKM19" s="7"/>
      <c r="AKN19" s="7"/>
      <c r="AKO19" s="7"/>
      <c r="AKP19" s="7"/>
      <c r="AKQ19" s="7"/>
      <c r="AKR19" s="7"/>
      <c r="AKS19" s="7"/>
      <c r="AKT19" s="7"/>
      <c r="AKU19" s="7"/>
      <c r="AKV19" s="7"/>
      <c r="AKW19" s="7"/>
      <c r="AKX19" s="7"/>
      <c r="AKY19" s="7"/>
      <c r="AKZ19" s="7"/>
      <c r="ALA19" s="7"/>
      <c r="ALB19" s="7"/>
      <c r="ALC19" s="7"/>
      <c r="ALD19" s="7"/>
      <c r="ALE19" s="7"/>
      <c r="ALF19" s="7"/>
      <c r="ALG19" s="7"/>
      <c r="ALH19" s="7"/>
      <c r="ALI19" s="7"/>
      <c r="ALJ19" s="7"/>
      <c r="ALK19" s="7"/>
      <c r="ALL19" s="7"/>
      <c r="ALM19" s="7"/>
      <c r="ALN19" s="7"/>
      <c r="ALO19" s="7"/>
      <c r="ALP19" s="7"/>
      <c r="ALQ19" s="7"/>
      <c r="ALR19" s="7"/>
      <c r="ALS19" s="7"/>
      <c r="ALT19" s="7"/>
      <c r="ALU19" s="7"/>
      <c r="ALV19" s="7"/>
      <c r="ALW19" s="7"/>
      <c r="ALX19" s="7"/>
      <c r="ALY19" s="7"/>
      <c r="ALZ19" s="7"/>
      <c r="AMA19" s="7"/>
      <c r="AMB19" s="7"/>
      <c r="AMC19" s="7"/>
      <c r="AMD19" s="7"/>
      <c r="AME19" s="7"/>
      <c r="AMF19" s="7"/>
      <c r="AMG19" s="7"/>
      <c r="AMH19" s="7"/>
      <c r="AMI19" s="7"/>
      <c r="AMJ19" s="7"/>
    </row>
    <row r="20" spans="1:1024" s="9" customFormat="1" ht="13" x14ac:dyDescent="0.3">
      <c r="A20" s="27" t="s">
        <v>47</v>
      </c>
      <c r="B20" s="9">
        <v>2039373</v>
      </c>
      <c r="C20" s="28">
        <f t="shared" si="0"/>
        <v>6.9805082283907121</v>
      </c>
      <c r="D20" s="9">
        <v>2097758</v>
      </c>
      <c r="E20" s="28">
        <f t="shared" si="1"/>
        <v>7.0157821134976821</v>
      </c>
      <c r="F20" s="29">
        <f t="shared" si="2"/>
        <v>4137131</v>
      </c>
      <c r="G20" s="30">
        <f t="shared" si="3"/>
        <v>6.9983496292844434</v>
      </c>
      <c r="H20" s="31">
        <v>394</v>
      </c>
      <c r="I20" s="32">
        <f t="shared" si="4"/>
        <v>2.0620714921233056</v>
      </c>
      <c r="J20" s="33">
        <v>230</v>
      </c>
      <c r="K20" s="32">
        <f t="shared" si="5"/>
        <v>1.6131294711740778</v>
      </c>
      <c r="L20" s="34">
        <v>0</v>
      </c>
      <c r="M20" s="35">
        <f t="shared" si="6"/>
        <v>624</v>
      </c>
      <c r="N20" s="36">
        <f t="shared" si="7"/>
        <v>1.8702232878765175</v>
      </c>
      <c r="O20" s="31">
        <v>332</v>
      </c>
      <c r="P20" s="32">
        <f t="shared" si="8"/>
        <v>2.0811132702313042</v>
      </c>
      <c r="Q20" s="33">
        <v>198</v>
      </c>
      <c r="R20" s="32">
        <f t="shared" si="9"/>
        <v>1.7403533444669068</v>
      </c>
      <c r="S20" s="34">
        <v>0</v>
      </c>
      <c r="T20" s="35">
        <f t="shared" si="10"/>
        <v>530</v>
      </c>
      <c r="U20" s="36">
        <f t="shared" si="11"/>
        <v>1.9392608854738382</v>
      </c>
      <c r="V20" s="31">
        <v>237</v>
      </c>
      <c r="W20" s="32">
        <f t="shared" si="12"/>
        <v>2.0791297482235285</v>
      </c>
      <c r="X20" s="33">
        <v>154</v>
      </c>
      <c r="Y20" s="32">
        <f t="shared" si="13"/>
        <v>2.0015596568754872</v>
      </c>
      <c r="Z20" s="34">
        <v>0</v>
      </c>
      <c r="AA20" s="35">
        <f t="shared" si="14"/>
        <v>391</v>
      </c>
      <c r="AB20" s="36">
        <f t="shared" si="15"/>
        <v>2.0478709474676582</v>
      </c>
      <c r="AC20" s="31">
        <v>126</v>
      </c>
      <c r="AD20" s="32">
        <f t="shared" si="16"/>
        <v>1.9867549668874174</v>
      </c>
      <c r="AE20" s="33">
        <v>75</v>
      </c>
      <c r="AF20" s="32">
        <f t="shared" si="17"/>
        <v>1.8782870022539442</v>
      </c>
      <c r="AG20" s="34">
        <v>0</v>
      </c>
      <c r="AH20" s="35">
        <f t="shared" si="18"/>
        <v>201</v>
      </c>
      <c r="AI20" s="36">
        <f t="shared" si="19"/>
        <v>1.9448476052249637</v>
      </c>
      <c r="AJ20" s="31">
        <v>50</v>
      </c>
      <c r="AK20" s="32">
        <f t="shared" si="20"/>
        <v>1.9817677368212445</v>
      </c>
      <c r="AL20" s="33">
        <v>25</v>
      </c>
      <c r="AM20" s="32">
        <f t="shared" si="21"/>
        <v>1.5634771732332706</v>
      </c>
      <c r="AN20" s="34">
        <v>0</v>
      </c>
      <c r="AO20" s="35">
        <f t="shared" si="22"/>
        <v>75</v>
      </c>
      <c r="AP20" s="36">
        <f t="shared" si="23"/>
        <v>1.8195050946142648</v>
      </c>
      <c r="AQ20" s="31">
        <v>7</v>
      </c>
      <c r="AR20" s="32">
        <f t="shared" si="24"/>
        <v>1.7632241813602016</v>
      </c>
      <c r="AS20" s="33">
        <v>4</v>
      </c>
      <c r="AT20" s="32">
        <f t="shared" si="25"/>
        <v>1.6</v>
      </c>
      <c r="AU20" s="34">
        <v>0</v>
      </c>
      <c r="AV20" s="35">
        <f t="shared" si="26"/>
        <v>11</v>
      </c>
      <c r="AW20" s="36">
        <f t="shared" si="27"/>
        <v>1.7001545595054095</v>
      </c>
      <c r="AX20" s="31">
        <v>2</v>
      </c>
      <c r="AY20" s="32">
        <f t="shared" si="28"/>
        <v>3.125</v>
      </c>
      <c r="AZ20" s="33">
        <v>0</v>
      </c>
      <c r="BA20" s="32">
        <f t="shared" si="29"/>
        <v>0</v>
      </c>
      <c r="BB20" s="34">
        <v>0</v>
      </c>
      <c r="BC20" s="35">
        <f t="shared" si="30"/>
        <v>2</v>
      </c>
      <c r="BD20" s="36">
        <f t="shared" si="31"/>
        <v>1.8518518518518516</v>
      </c>
      <c r="BE20" s="31">
        <v>0</v>
      </c>
      <c r="BF20" s="32">
        <f t="shared" si="32"/>
        <v>0</v>
      </c>
      <c r="BG20" s="31">
        <v>0</v>
      </c>
      <c r="BH20" s="32">
        <f t="shared" si="33"/>
        <v>0</v>
      </c>
      <c r="BI20" s="34">
        <v>0</v>
      </c>
      <c r="BJ20" s="35">
        <f t="shared" si="34"/>
        <v>0</v>
      </c>
      <c r="BK20" s="36">
        <f t="shared" si="35"/>
        <v>0</v>
      </c>
      <c r="BL20" s="31">
        <v>0</v>
      </c>
      <c r="BM20" s="32"/>
      <c r="BN20" s="37">
        <v>0</v>
      </c>
      <c r="BO20" s="32"/>
      <c r="BP20" s="34">
        <v>0</v>
      </c>
      <c r="BQ20" s="35">
        <f t="shared" si="36"/>
        <v>0</v>
      </c>
      <c r="BR20" s="36"/>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13" x14ac:dyDescent="0.3">
      <c r="A21" s="27" t="s">
        <v>48</v>
      </c>
      <c r="B21" s="9">
        <v>1866897</v>
      </c>
      <c r="C21" s="28">
        <f t="shared" si="0"/>
        <v>6.3901453388163594</v>
      </c>
      <c r="D21" s="9">
        <v>1918667</v>
      </c>
      <c r="E21" s="28">
        <f t="shared" si="1"/>
        <v>6.4168267361431841</v>
      </c>
      <c r="F21" s="29">
        <f t="shared" si="2"/>
        <v>3785564</v>
      </c>
      <c r="G21" s="30">
        <f t="shared" si="3"/>
        <v>6.4036406911051484</v>
      </c>
      <c r="H21" s="31">
        <v>711</v>
      </c>
      <c r="I21" s="32">
        <f t="shared" si="4"/>
        <v>3.7211493170042393</v>
      </c>
      <c r="J21" s="33">
        <v>343</v>
      </c>
      <c r="K21" s="32">
        <f t="shared" si="5"/>
        <v>2.4056669939682984</v>
      </c>
      <c r="L21" s="34">
        <v>0</v>
      </c>
      <c r="M21" s="35">
        <f t="shared" si="6"/>
        <v>1054</v>
      </c>
      <c r="N21" s="36">
        <f t="shared" si="7"/>
        <v>3.1589989509965535</v>
      </c>
      <c r="O21" s="31">
        <v>599</v>
      </c>
      <c r="P21" s="32">
        <f t="shared" si="8"/>
        <v>3.7547796652667214</v>
      </c>
      <c r="Q21" s="33">
        <v>291</v>
      </c>
      <c r="R21" s="32">
        <f t="shared" si="9"/>
        <v>2.5577920365649995</v>
      </c>
      <c r="S21" s="34">
        <v>0</v>
      </c>
      <c r="T21" s="35">
        <f t="shared" si="10"/>
        <v>890</v>
      </c>
      <c r="U21" s="36">
        <f t="shared" si="11"/>
        <v>3.2564946944749358</v>
      </c>
      <c r="V21" s="31">
        <v>437</v>
      </c>
      <c r="W21" s="32">
        <f t="shared" si="12"/>
        <v>3.8336696201421177</v>
      </c>
      <c r="X21" s="33">
        <v>213</v>
      </c>
      <c r="Y21" s="32">
        <f t="shared" si="13"/>
        <v>2.7683909539901221</v>
      </c>
      <c r="Z21" s="34">
        <v>0</v>
      </c>
      <c r="AA21" s="35">
        <f t="shared" si="14"/>
        <v>650</v>
      </c>
      <c r="AB21" s="36">
        <f t="shared" si="15"/>
        <v>3.4043890431048029</v>
      </c>
      <c r="AC21" s="31">
        <v>234</v>
      </c>
      <c r="AD21" s="32">
        <f t="shared" si="16"/>
        <v>3.6896877956480605</v>
      </c>
      <c r="AE21" s="33">
        <v>129</v>
      </c>
      <c r="AF21" s="32">
        <f t="shared" si="17"/>
        <v>3.2306536438767846</v>
      </c>
      <c r="AG21" s="34">
        <v>0</v>
      </c>
      <c r="AH21" s="35">
        <f t="shared" si="18"/>
        <v>363</v>
      </c>
      <c r="AI21" s="36">
        <f t="shared" si="19"/>
        <v>3.5123367198838897</v>
      </c>
      <c r="AJ21" s="31">
        <v>99</v>
      </c>
      <c r="AK21" s="32">
        <f t="shared" si="20"/>
        <v>3.9239001189060643</v>
      </c>
      <c r="AL21" s="33">
        <v>56</v>
      </c>
      <c r="AM21" s="32">
        <f t="shared" si="21"/>
        <v>3.5021888680425266</v>
      </c>
      <c r="AN21" s="34">
        <v>0</v>
      </c>
      <c r="AO21" s="35">
        <f t="shared" si="22"/>
        <v>155</v>
      </c>
      <c r="AP21" s="36">
        <f t="shared" si="23"/>
        <v>3.7603105288694807</v>
      </c>
      <c r="AQ21" s="31">
        <v>13</v>
      </c>
      <c r="AR21" s="32">
        <f t="shared" si="24"/>
        <v>3.2745591939546599</v>
      </c>
      <c r="AS21" s="33">
        <v>5</v>
      </c>
      <c r="AT21" s="32">
        <f t="shared" si="25"/>
        <v>2</v>
      </c>
      <c r="AU21" s="34">
        <v>0</v>
      </c>
      <c r="AV21" s="35">
        <f t="shared" si="26"/>
        <v>18</v>
      </c>
      <c r="AW21" s="36">
        <f t="shared" si="27"/>
        <v>2.7820710973724885</v>
      </c>
      <c r="AX21" s="31">
        <v>1</v>
      </c>
      <c r="AY21" s="32">
        <f t="shared" si="28"/>
        <v>1.5625</v>
      </c>
      <c r="AZ21" s="33">
        <v>1</v>
      </c>
      <c r="BA21" s="32">
        <f t="shared" si="29"/>
        <v>2.2727272727272729</v>
      </c>
      <c r="BB21" s="34">
        <v>0</v>
      </c>
      <c r="BC21" s="35">
        <f t="shared" si="30"/>
        <v>2</v>
      </c>
      <c r="BD21" s="36">
        <f t="shared" si="31"/>
        <v>1.8518518518518516</v>
      </c>
      <c r="BE21" s="31">
        <v>0</v>
      </c>
      <c r="BF21" s="32">
        <f t="shared" si="32"/>
        <v>0</v>
      </c>
      <c r="BG21" s="31">
        <v>0</v>
      </c>
      <c r="BH21" s="32">
        <f t="shared" si="33"/>
        <v>0</v>
      </c>
      <c r="BI21" s="34">
        <v>0</v>
      </c>
      <c r="BJ21" s="35">
        <f t="shared" si="34"/>
        <v>0</v>
      </c>
      <c r="BK21" s="36">
        <f t="shared" si="35"/>
        <v>0</v>
      </c>
      <c r="BL21" s="31">
        <v>0</v>
      </c>
      <c r="BM21" s="32"/>
      <c r="BN21" s="37">
        <v>0</v>
      </c>
      <c r="BO21" s="32"/>
      <c r="BP21" s="34">
        <v>0</v>
      </c>
      <c r="BQ21" s="35">
        <f t="shared" si="36"/>
        <v>0</v>
      </c>
      <c r="BR21" s="36"/>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3" x14ac:dyDescent="0.3">
      <c r="A22" s="27" t="s">
        <v>49</v>
      </c>
      <c r="B22" s="9">
        <v>1585580</v>
      </c>
      <c r="C22" s="28">
        <f t="shared" si="0"/>
        <v>5.4272338786341416</v>
      </c>
      <c r="D22" s="9">
        <v>1648446</v>
      </c>
      <c r="E22" s="28">
        <f t="shared" si="1"/>
        <v>5.5130944379031321</v>
      </c>
      <c r="F22" s="29">
        <f t="shared" si="2"/>
        <v>3234026</v>
      </c>
      <c r="G22" s="30">
        <f t="shared" si="3"/>
        <v>5.4706618326072469</v>
      </c>
      <c r="H22" s="31">
        <v>1011</v>
      </c>
      <c r="I22" s="32">
        <f t="shared" si="4"/>
        <v>5.2912545140524418</v>
      </c>
      <c r="J22" s="33">
        <v>497</v>
      </c>
      <c r="K22" s="32">
        <f t="shared" si="5"/>
        <v>3.4857623790152901</v>
      </c>
      <c r="L22" s="34">
        <v>0</v>
      </c>
      <c r="M22" s="35">
        <f t="shared" si="6"/>
        <v>1508</v>
      </c>
      <c r="N22" s="36">
        <f t="shared" si="7"/>
        <v>4.5197062790349172</v>
      </c>
      <c r="O22" s="31">
        <v>874</v>
      </c>
      <c r="P22" s="32">
        <f t="shared" si="8"/>
        <v>5.4785933680185543</v>
      </c>
      <c r="Q22" s="33">
        <v>436</v>
      </c>
      <c r="R22" s="32">
        <f t="shared" si="9"/>
        <v>3.832293223169553</v>
      </c>
      <c r="S22" s="34">
        <v>0</v>
      </c>
      <c r="T22" s="35">
        <f t="shared" si="10"/>
        <v>1310</v>
      </c>
      <c r="U22" s="36">
        <f t="shared" si="11"/>
        <v>4.7932674716428831</v>
      </c>
      <c r="V22" s="31">
        <v>635</v>
      </c>
      <c r="W22" s="32">
        <f t="shared" si="12"/>
        <v>5.5706640933415219</v>
      </c>
      <c r="X22" s="33">
        <v>313</v>
      </c>
      <c r="Y22" s="32">
        <f t="shared" si="13"/>
        <v>4.0681050168962827</v>
      </c>
      <c r="Z22" s="34">
        <v>0</v>
      </c>
      <c r="AA22" s="35">
        <f t="shared" si="14"/>
        <v>948</v>
      </c>
      <c r="AB22" s="36">
        <f t="shared" si="15"/>
        <v>4.9651704813282356</v>
      </c>
      <c r="AC22" s="31">
        <v>363</v>
      </c>
      <c r="AD22" s="32">
        <f t="shared" si="16"/>
        <v>5.7237464522232733</v>
      </c>
      <c r="AE22" s="33">
        <v>172</v>
      </c>
      <c r="AF22" s="32">
        <f t="shared" si="17"/>
        <v>4.3075381918357118</v>
      </c>
      <c r="AG22" s="34">
        <v>0</v>
      </c>
      <c r="AH22" s="35">
        <f t="shared" si="18"/>
        <v>535</v>
      </c>
      <c r="AI22" s="36">
        <f t="shared" si="19"/>
        <v>5.1765844218674406</v>
      </c>
      <c r="AJ22" s="31">
        <v>138</v>
      </c>
      <c r="AK22" s="32">
        <f t="shared" si="20"/>
        <v>5.4696789536266346</v>
      </c>
      <c r="AL22" s="33">
        <v>64</v>
      </c>
      <c r="AM22" s="32">
        <f t="shared" si="21"/>
        <v>4.002501563477173</v>
      </c>
      <c r="AN22" s="34">
        <v>0</v>
      </c>
      <c r="AO22" s="35">
        <f t="shared" si="22"/>
        <v>202</v>
      </c>
      <c r="AP22" s="36">
        <f t="shared" si="23"/>
        <v>4.90053372149442</v>
      </c>
      <c r="AQ22" s="31">
        <v>20</v>
      </c>
      <c r="AR22" s="32">
        <f t="shared" si="24"/>
        <v>5.037783375314862</v>
      </c>
      <c r="AS22" s="33">
        <v>13</v>
      </c>
      <c r="AT22" s="32">
        <f t="shared" si="25"/>
        <v>5.2</v>
      </c>
      <c r="AU22" s="34">
        <v>0</v>
      </c>
      <c r="AV22" s="35">
        <f t="shared" si="26"/>
        <v>33</v>
      </c>
      <c r="AW22" s="36">
        <f t="shared" si="27"/>
        <v>5.1004636785162285</v>
      </c>
      <c r="AX22" s="31">
        <v>1</v>
      </c>
      <c r="AY22" s="32">
        <f t="shared" si="28"/>
        <v>1.5625</v>
      </c>
      <c r="AZ22" s="33">
        <v>2</v>
      </c>
      <c r="BA22" s="32">
        <f t="shared" si="29"/>
        <v>4.5454545454545459</v>
      </c>
      <c r="BB22" s="34">
        <v>0</v>
      </c>
      <c r="BC22" s="35">
        <f t="shared" si="30"/>
        <v>3</v>
      </c>
      <c r="BD22" s="36">
        <f t="shared" si="31"/>
        <v>2.7777777777777777</v>
      </c>
      <c r="BE22" s="31">
        <v>1</v>
      </c>
      <c r="BF22" s="32">
        <f t="shared" si="32"/>
        <v>50</v>
      </c>
      <c r="BG22" s="31">
        <v>0</v>
      </c>
      <c r="BH22" s="32">
        <f t="shared" si="33"/>
        <v>0</v>
      </c>
      <c r="BI22" s="34">
        <v>0</v>
      </c>
      <c r="BJ22" s="35">
        <f t="shared" si="34"/>
        <v>1</v>
      </c>
      <c r="BK22" s="36">
        <f t="shared" si="35"/>
        <v>20</v>
      </c>
      <c r="BL22" s="31">
        <v>0</v>
      </c>
      <c r="BM22" s="32"/>
      <c r="BN22" s="37">
        <v>0</v>
      </c>
      <c r="BO22" s="32"/>
      <c r="BP22" s="34">
        <v>0</v>
      </c>
      <c r="BQ22" s="35">
        <f t="shared" si="36"/>
        <v>0</v>
      </c>
      <c r="BR22" s="36"/>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13" x14ac:dyDescent="0.3">
      <c r="A23" s="27" t="s">
        <v>50</v>
      </c>
      <c r="B23" s="9">
        <v>1455983</v>
      </c>
      <c r="C23" s="28">
        <f t="shared" si="0"/>
        <v>4.9836402227042313</v>
      </c>
      <c r="D23" s="9">
        <v>1550793</v>
      </c>
      <c r="E23" s="28">
        <f t="shared" si="1"/>
        <v>5.186501870633986</v>
      </c>
      <c r="F23" s="29">
        <f t="shared" si="2"/>
        <v>3006776</v>
      </c>
      <c r="G23" s="30">
        <f t="shared" si="3"/>
        <v>5.0862468954793458</v>
      </c>
      <c r="H23" s="31">
        <v>1355</v>
      </c>
      <c r="I23" s="32">
        <f t="shared" si="4"/>
        <v>7.0916418066677132</v>
      </c>
      <c r="J23" s="33">
        <v>670</v>
      </c>
      <c r="K23" s="32">
        <f t="shared" si="5"/>
        <v>4.6991162855940525</v>
      </c>
      <c r="L23" s="34">
        <v>0</v>
      </c>
      <c r="M23" s="35">
        <f t="shared" si="6"/>
        <v>2025</v>
      </c>
      <c r="N23" s="36">
        <f t="shared" si="7"/>
        <v>6.0692342274838902</v>
      </c>
      <c r="O23" s="31">
        <v>1146</v>
      </c>
      <c r="P23" s="32">
        <f t="shared" si="8"/>
        <v>7.1836018303767322</v>
      </c>
      <c r="Q23" s="33">
        <v>569</v>
      </c>
      <c r="R23" s="32">
        <f t="shared" si="9"/>
        <v>5.0013184495033842</v>
      </c>
      <c r="S23" s="34">
        <v>0</v>
      </c>
      <c r="T23" s="35">
        <f t="shared" si="10"/>
        <v>1715</v>
      </c>
      <c r="U23" s="36">
        <f t="shared" si="11"/>
        <v>6.2751555067691189</v>
      </c>
      <c r="V23" s="31">
        <v>839</v>
      </c>
      <c r="W23" s="32">
        <f t="shared" si="12"/>
        <v>7.3602947626984827</v>
      </c>
      <c r="X23" s="33">
        <v>418</v>
      </c>
      <c r="Y23" s="32">
        <f t="shared" si="13"/>
        <v>5.432804782947751</v>
      </c>
      <c r="Z23" s="34">
        <v>0</v>
      </c>
      <c r="AA23" s="35">
        <f t="shared" si="14"/>
        <v>1257</v>
      </c>
      <c r="AB23" s="36">
        <f t="shared" si="15"/>
        <v>6.5835646572042101</v>
      </c>
      <c r="AC23" s="31">
        <v>469</v>
      </c>
      <c r="AD23" s="32">
        <f t="shared" si="16"/>
        <v>7.3951434878587197</v>
      </c>
      <c r="AE23" s="33">
        <v>235</v>
      </c>
      <c r="AF23" s="32">
        <f t="shared" si="17"/>
        <v>5.8852992737290259</v>
      </c>
      <c r="AG23" s="34">
        <v>0</v>
      </c>
      <c r="AH23" s="35">
        <f t="shared" si="18"/>
        <v>704</v>
      </c>
      <c r="AI23" s="36">
        <f t="shared" si="19"/>
        <v>6.8118045476536047</v>
      </c>
      <c r="AJ23" s="31">
        <v>190</v>
      </c>
      <c r="AK23" s="32">
        <f t="shared" si="20"/>
        <v>7.5307173999207295</v>
      </c>
      <c r="AL23" s="33">
        <v>87</v>
      </c>
      <c r="AM23" s="32">
        <f t="shared" si="21"/>
        <v>5.4409005628517821</v>
      </c>
      <c r="AN23" s="34">
        <v>0</v>
      </c>
      <c r="AO23" s="35">
        <f t="shared" si="22"/>
        <v>277</v>
      </c>
      <c r="AP23" s="36">
        <f t="shared" si="23"/>
        <v>6.7200388161086853</v>
      </c>
      <c r="AQ23" s="31">
        <v>37</v>
      </c>
      <c r="AR23" s="32">
        <f t="shared" si="24"/>
        <v>9.3198992443324933</v>
      </c>
      <c r="AS23" s="33">
        <v>16</v>
      </c>
      <c r="AT23" s="32">
        <f t="shared" si="25"/>
        <v>6.4</v>
      </c>
      <c r="AU23" s="34">
        <v>0</v>
      </c>
      <c r="AV23" s="35">
        <f t="shared" si="26"/>
        <v>53</v>
      </c>
      <c r="AW23" s="36">
        <f t="shared" si="27"/>
        <v>8.1916537867078816</v>
      </c>
      <c r="AX23" s="31">
        <v>7</v>
      </c>
      <c r="AY23" s="32">
        <f t="shared" si="28"/>
        <v>10.9375</v>
      </c>
      <c r="AZ23" s="33">
        <v>4</v>
      </c>
      <c r="BA23" s="32">
        <f t="shared" si="29"/>
        <v>9.0909090909090917</v>
      </c>
      <c r="BB23" s="34">
        <v>0</v>
      </c>
      <c r="BC23" s="35">
        <f t="shared" si="30"/>
        <v>11</v>
      </c>
      <c r="BD23" s="36">
        <f t="shared" si="31"/>
        <v>10.185185185185185</v>
      </c>
      <c r="BE23" s="31">
        <v>0</v>
      </c>
      <c r="BF23" s="32">
        <f t="shared" si="32"/>
        <v>0</v>
      </c>
      <c r="BG23" s="31">
        <v>0</v>
      </c>
      <c r="BH23" s="32">
        <f t="shared" si="33"/>
        <v>0</v>
      </c>
      <c r="BI23" s="34">
        <v>0</v>
      </c>
      <c r="BJ23" s="35">
        <f t="shared" si="34"/>
        <v>0</v>
      </c>
      <c r="BK23" s="36">
        <f t="shared" si="35"/>
        <v>0</v>
      </c>
      <c r="BL23" s="31">
        <v>0</v>
      </c>
      <c r="BM23" s="32"/>
      <c r="BN23" s="37">
        <v>0</v>
      </c>
      <c r="BO23" s="32"/>
      <c r="BP23" s="34">
        <v>0</v>
      </c>
      <c r="BQ23" s="35">
        <f t="shared" si="36"/>
        <v>0</v>
      </c>
      <c r="BR23" s="36"/>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13" x14ac:dyDescent="0.3">
      <c r="A24" s="27" t="s">
        <v>51</v>
      </c>
      <c r="B24" s="9">
        <v>1389405</v>
      </c>
      <c r="C24" s="28">
        <f t="shared" si="0"/>
        <v>4.7557523979513299</v>
      </c>
      <c r="D24" s="9">
        <v>1510747</v>
      </c>
      <c r="E24" s="28">
        <f t="shared" si="1"/>
        <v>5.0525712597069257</v>
      </c>
      <c r="F24" s="29">
        <f t="shared" si="2"/>
        <v>2900152</v>
      </c>
      <c r="G24" s="30">
        <f t="shared" si="3"/>
        <v>4.9058822826902357</v>
      </c>
      <c r="H24" s="31">
        <v>2144</v>
      </c>
      <c r="I24" s="32">
        <f t="shared" si="4"/>
        <v>11.221018474904486</v>
      </c>
      <c r="J24" s="33">
        <v>1117</v>
      </c>
      <c r="K24" s="32">
        <f t="shared" si="5"/>
        <v>7.8341983447888914</v>
      </c>
      <c r="L24" s="34">
        <v>0</v>
      </c>
      <c r="M24" s="35">
        <f t="shared" si="6"/>
        <v>3261</v>
      </c>
      <c r="N24" s="36">
        <f t="shared" si="7"/>
        <v>9.7737149707777604</v>
      </c>
      <c r="O24" s="31">
        <v>1817</v>
      </c>
      <c r="P24" s="32">
        <f t="shared" si="8"/>
        <v>11.389707265091205</v>
      </c>
      <c r="Q24" s="33">
        <v>949</v>
      </c>
      <c r="R24" s="32">
        <f t="shared" si="9"/>
        <v>8.3413905247429021</v>
      </c>
      <c r="S24" s="34">
        <v>0</v>
      </c>
      <c r="T24" s="35">
        <f t="shared" si="10"/>
        <v>2766</v>
      </c>
      <c r="U24" s="36">
        <f t="shared" si="11"/>
        <v>10.120746432491767</v>
      </c>
      <c r="V24" s="31">
        <v>1347</v>
      </c>
      <c r="W24" s="32">
        <f t="shared" si="12"/>
        <v>11.816826037371699</v>
      </c>
      <c r="X24" s="33">
        <v>688</v>
      </c>
      <c r="Y24" s="32">
        <f t="shared" si="13"/>
        <v>8.9420327527943844</v>
      </c>
      <c r="Z24" s="34">
        <v>0</v>
      </c>
      <c r="AA24" s="35">
        <f t="shared" si="14"/>
        <v>2035</v>
      </c>
      <c r="AB24" s="36">
        <f t="shared" si="15"/>
        <v>10.658356465720422</v>
      </c>
      <c r="AC24" s="31">
        <v>756</v>
      </c>
      <c r="AD24" s="32">
        <f t="shared" si="16"/>
        <v>11.920529801324504</v>
      </c>
      <c r="AE24" s="33">
        <v>390</v>
      </c>
      <c r="AF24" s="32">
        <f t="shared" si="17"/>
        <v>9.7670924117205118</v>
      </c>
      <c r="AG24" s="34">
        <v>0</v>
      </c>
      <c r="AH24" s="35">
        <f t="shared" si="18"/>
        <v>1146</v>
      </c>
      <c r="AI24" s="36">
        <f t="shared" si="19"/>
        <v>11.088534107402031</v>
      </c>
      <c r="AJ24" s="31">
        <v>310</v>
      </c>
      <c r="AK24" s="32">
        <f t="shared" si="20"/>
        <v>12.286959968291717</v>
      </c>
      <c r="AL24" s="33">
        <v>159</v>
      </c>
      <c r="AM24" s="32">
        <f t="shared" si="21"/>
        <v>9.9437148217636029</v>
      </c>
      <c r="AN24" s="34">
        <v>0</v>
      </c>
      <c r="AO24" s="35">
        <f t="shared" si="22"/>
        <v>469</v>
      </c>
      <c r="AP24" s="36">
        <f t="shared" si="23"/>
        <v>11.377971858321203</v>
      </c>
      <c r="AQ24" s="31">
        <v>44</v>
      </c>
      <c r="AR24" s="32">
        <f t="shared" si="24"/>
        <v>11.083123425692696</v>
      </c>
      <c r="AS24" s="33">
        <v>23</v>
      </c>
      <c r="AT24" s="32">
        <f t="shared" si="25"/>
        <v>9.1999999999999993</v>
      </c>
      <c r="AU24" s="34">
        <v>0</v>
      </c>
      <c r="AV24" s="35">
        <f t="shared" si="26"/>
        <v>67</v>
      </c>
      <c r="AW24" s="36">
        <f t="shared" si="27"/>
        <v>10.35548686244204</v>
      </c>
      <c r="AX24" s="31">
        <v>6</v>
      </c>
      <c r="AY24" s="32">
        <f t="shared" si="28"/>
        <v>9.375</v>
      </c>
      <c r="AZ24" s="33">
        <v>4</v>
      </c>
      <c r="BA24" s="32">
        <f t="shared" si="29"/>
        <v>9.0909090909090917</v>
      </c>
      <c r="BB24" s="34">
        <v>0</v>
      </c>
      <c r="BC24" s="35">
        <f t="shared" si="30"/>
        <v>10</v>
      </c>
      <c r="BD24" s="36">
        <f t="shared" si="31"/>
        <v>9.2592592592592595</v>
      </c>
      <c r="BE24" s="31">
        <v>0</v>
      </c>
      <c r="BF24" s="32">
        <f t="shared" si="32"/>
        <v>0</v>
      </c>
      <c r="BG24" s="31">
        <v>1</v>
      </c>
      <c r="BH24" s="32">
        <f t="shared" si="33"/>
        <v>33.333333333333329</v>
      </c>
      <c r="BI24" s="34">
        <v>0</v>
      </c>
      <c r="BJ24" s="35">
        <f t="shared" si="34"/>
        <v>1</v>
      </c>
      <c r="BK24" s="36">
        <f t="shared" si="35"/>
        <v>20</v>
      </c>
      <c r="BL24" s="31">
        <v>0</v>
      </c>
      <c r="BM24" s="32"/>
      <c r="BN24" s="37">
        <v>0</v>
      </c>
      <c r="BO24" s="32"/>
      <c r="BP24" s="34">
        <v>0</v>
      </c>
      <c r="BQ24" s="35">
        <f t="shared" si="36"/>
        <v>0</v>
      </c>
      <c r="BR24" s="36"/>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13" x14ac:dyDescent="0.3">
      <c r="A25" s="27" t="s">
        <v>52</v>
      </c>
      <c r="B25" s="9">
        <v>918891</v>
      </c>
      <c r="C25" s="28">
        <f t="shared" si="0"/>
        <v>3.1452442424677445</v>
      </c>
      <c r="D25" s="9">
        <v>1066234</v>
      </c>
      <c r="E25" s="28">
        <f t="shared" si="1"/>
        <v>3.5659334518104977</v>
      </c>
      <c r="F25" s="29">
        <f t="shared" si="2"/>
        <v>1985125</v>
      </c>
      <c r="G25" s="30">
        <f t="shared" si="3"/>
        <v>3.3580272918196887</v>
      </c>
      <c r="H25" s="31">
        <v>2889</v>
      </c>
      <c r="I25" s="32">
        <f t="shared" si="4"/>
        <v>15.120113047574188</v>
      </c>
      <c r="J25" s="33">
        <v>1737</v>
      </c>
      <c r="K25" s="32">
        <f t="shared" si="5"/>
        <v>12.182634310562491</v>
      </c>
      <c r="L25" s="34">
        <v>0</v>
      </c>
      <c r="M25" s="35">
        <f t="shared" si="6"/>
        <v>4626</v>
      </c>
      <c r="N25" s="36">
        <f t="shared" si="7"/>
        <v>13.864828413007643</v>
      </c>
      <c r="O25" s="31">
        <v>2451</v>
      </c>
      <c r="P25" s="32">
        <f t="shared" si="8"/>
        <v>15.363881401617252</v>
      </c>
      <c r="Q25" s="33">
        <v>1405</v>
      </c>
      <c r="R25" s="32">
        <f t="shared" si="9"/>
        <v>12.349477015030324</v>
      </c>
      <c r="S25" s="34">
        <v>0</v>
      </c>
      <c r="T25" s="35">
        <f t="shared" si="10"/>
        <v>3856</v>
      </c>
      <c r="U25" s="36">
        <f t="shared" si="11"/>
        <v>14.109037687522868</v>
      </c>
      <c r="V25" s="31">
        <v>1794</v>
      </c>
      <c r="W25" s="32">
        <f t="shared" si="12"/>
        <v>15.738222651109746</v>
      </c>
      <c r="X25" s="33">
        <v>1022</v>
      </c>
      <c r="Y25" s="32">
        <f t="shared" si="13"/>
        <v>13.283077722900963</v>
      </c>
      <c r="Z25" s="34">
        <v>0</v>
      </c>
      <c r="AA25" s="35">
        <f t="shared" si="14"/>
        <v>2816</v>
      </c>
      <c r="AB25" s="36">
        <f t="shared" si="15"/>
        <v>14.748860839050963</v>
      </c>
      <c r="AC25" s="31">
        <v>1062</v>
      </c>
      <c r="AD25" s="32">
        <f t="shared" si="16"/>
        <v>16.74550614947966</v>
      </c>
      <c r="AE25" s="33">
        <v>557</v>
      </c>
      <c r="AF25" s="32">
        <f t="shared" si="17"/>
        <v>13.949411470072626</v>
      </c>
      <c r="AG25" s="34">
        <v>0</v>
      </c>
      <c r="AH25" s="35">
        <f t="shared" si="18"/>
        <v>1619</v>
      </c>
      <c r="AI25" s="36">
        <f t="shared" si="19"/>
        <v>15.665215287856798</v>
      </c>
      <c r="AJ25" s="31">
        <v>421</v>
      </c>
      <c r="AK25" s="32">
        <f t="shared" si="20"/>
        <v>16.686484344034881</v>
      </c>
      <c r="AL25" s="33">
        <v>225</v>
      </c>
      <c r="AM25" s="32">
        <f t="shared" si="21"/>
        <v>14.071294559099437</v>
      </c>
      <c r="AN25" s="34">
        <v>0</v>
      </c>
      <c r="AO25" s="35">
        <f t="shared" si="22"/>
        <v>646</v>
      </c>
      <c r="AP25" s="36">
        <f t="shared" si="23"/>
        <v>15.672003881610868</v>
      </c>
      <c r="AQ25" s="31">
        <v>69</v>
      </c>
      <c r="AR25" s="32">
        <f t="shared" si="24"/>
        <v>17.380352644836272</v>
      </c>
      <c r="AS25" s="33">
        <v>28</v>
      </c>
      <c r="AT25" s="32">
        <f t="shared" si="25"/>
        <v>11.200000000000001</v>
      </c>
      <c r="AU25" s="34">
        <v>0</v>
      </c>
      <c r="AV25" s="35">
        <f t="shared" si="26"/>
        <v>97</v>
      </c>
      <c r="AW25" s="36">
        <f t="shared" si="27"/>
        <v>14.992272024729521</v>
      </c>
      <c r="AX25" s="31">
        <v>6</v>
      </c>
      <c r="AY25" s="32">
        <f t="shared" si="28"/>
        <v>9.375</v>
      </c>
      <c r="AZ25" s="33">
        <v>7</v>
      </c>
      <c r="BA25" s="32">
        <f t="shared" si="29"/>
        <v>15.909090909090908</v>
      </c>
      <c r="BB25" s="34">
        <v>0</v>
      </c>
      <c r="BC25" s="35">
        <f t="shared" si="30"/>
        <v>13</v>
      </c>
      <c r="BD25" s="36">
        <f t="shared" si="31"/>
        <v>12.037037037037036</v>
      </c>
      <c r="BE25" s="31">
        <v>0</v>
      </c>
      <c r="BF25" s="32">
        <f t="shared" si="32"/>
        <v>0</v>
      </c>
      <c r="BG25" s="31">
        <v>2</v>
      </c>
      <c r="BH25" s="32">
        <f t="shared" si="33"/>
        <v>66.666666666666657</v>
      </c>
      <c r="BI25" s="34">
        <v>0</v>
      </c>
      <c r="BJ25" s="35">
        <f t="shared" si="34"/>
        <v>2</v>
      </c>
      <c r="BK25" s="36">
        <f t="shared" si="35"/>
        <v>40</v>
      </c>
      <c r="BL25" s="31">
        <v>0</v>
      </c>
      <c r="BM25" s="32"/>
      <c r="BN25" s="37">
        <v>0</v>
      </c>
      <c r="BO25" s="32"/>
      <c r="BP25" s="34">
        <v>0</v>
      </c>
      <c r="BQ25" s="35">
        <f t="shared" si="36"/>
        <v>0</v>
      </c>
      <c r="BR25" s="36"/>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13" x14ac:dyDescent="0.3">
      <c r="A26" s="27" t="s">
        <v>53</v>
      </c>
      <c r="B26" s="9">
        <v>655504</v>
      </c>
      <c r="C26" s="28">
        <f t="shared" si="0"/>
        <v>2.2437048375863688</v>
      </c>
      <c r="D26" s="9">
        <v>836293</v>
      </c>
      <c r="E26" s="28">
        <f t="shared" si="1"/>
        <v>2.7969143585882246</v>
      </c>
      <c r="F26" s="29">
        <f t="shared" si="2"/>
        <v>1491797</v>
      </c>
      <c r="G26" s="30">
        <f t="shared" si="3"/>
        <v>2.5235161714525467</v>
      </c>
      <c r="H26" s="31">
        <v>3728</v>
      </c>
      <c r="I26" s="32">
        <f t="shared" si="4"/>
        <v>19.511173915318995</v>
      </c>
      <c r="J26" s="33">
        <v>2617</v>
      </c>
      <c r="K26" s="32">
        <f t="shared" si="5"/>
        <v>18.354607939402438</v>
      </c>
      <c r="L26" s="34">
        <v>0</v>
      </c>
      <c r="M26" s="35">
        <f t="shared" si="6"/>
        <v>6345</v>
      </c>
      <c r="N26" s="36">
        <f t="shared" si="7"/>
        <v>19.016933912782857</v>
      </c>
      <c r="O26" s="31">
        <v>3149</v>
      </c>
      <c r="P26" s="32">
        <f t="shared" si="8"/>
        <v>19.739233999874632</v>
      </c>
      <c r="Q26" s="33">
        <v>2100</v>
      </c>
      <c r="R26" s="32">
        <f t="shared" si="9"/>
        <v>18.458293047376287</v>
      </c>
      <c r="S26" s="34">
        <v>0</v>
      </c>
      <c r="T26" s="35">
        <f t="shared" si="10"/>
        <v>5249</v>
      </c>
      <c r="U26" s="36">
        <f t="shared" si="11"/>
        <v>19.206000731796561</v>
      </c>
      <c r="V26" s="31">
        <v>2267</v>
      </c>
      <c r="W26" s="32">
        <f t="shared" si="12"/>
        <v>19.88770944819721</v>
      </c>
      <c r="X26" s="33">
        <v>1407</v>
      </c>
      <c r="Y26" s="32">
        <f t="shared" si="13"/>
        <v>18.286976865089681</v>
      </c>
      <c r="Z26" s="34">
        <v>0</v>
      </c>
      <c r="AA26" s="35">
        <f t="shared" si="14"/>
        <v>3674</v>
      </c>
      <c r="AB26" s="36">
        <f t="shared" si="15"/>
        <v>19.2426543759493</v>
      </c>
      <c r="AC26" s="31">
        <v>1282</v>
      </c>
      <c r="AD26" s="32">
        <f t="shared" si="16"/>
        <v>20.21444339325134</v>
      </c>
      <c r="AE26" s="33">
        <v>755</v>
      </c>
      <c r="AF26" s="32">
        <f t="shared" si="17"/>
        <v>18.908089156023038</v>
      </c>
      <c r="AG26" s="34">
        <v>0</v>
      </c>
      <c r="AH26" s="35">
        <f t="shared" si="18"/>
        <v>2037</v>
      </c>
      <c r="AI26" s="36">
        <f t="shared" si="19"/>
        <v>19.709724238026123</v>
      </c>
      <c r="AJ26" s="31">
        <v>510</v>
      </c>
      <c r="AK26" s="32">
        <f t="shared" si="20"/>
        <v>20.214030915576693</v>
      </c>
      <c r="AL26" s="33">
        <v>290</v>
      </c>
      <c r="AM26" s="32">
        <f t="shared" si="21"/>
        <v>18.13633520950594</v>
      </c>
      <c r="AN26" s="34">
        <v>0</v>
      </c>
      <c r="AO26" s="35">
        <f t="shared" si="22"/>
        <v>800</v>
      </c>
      <c r="AP26" s="36">
        <f t="shared" si="23"/>
        <v>19.408054342552159</v>
      </c>
      <c r="AQ26" s="31">
        <v>69</v>
      </c>
      <c r="AR26" s="32">
        <f t="shared" si="24"/>
        <v>17.380352644836272</v>
      </c>
      <c r="AS26" s="33">
        <v>49</v>
      </c>
      <c r="AT26" s="32">
        <f t="shared" si="25"/>
        <v>19.600000000000001</v>
      </c>
      <c r="AU26" s="34">
        <v>0</v>
      </c>
      <c r="AV26" s="35">
        <f t="shared" si="26"/>
        <v>118</v>
      </c>
      <c r="AW26" s="36">
        <f t="shared" si="27"/>
        <v>18.238021638330757</v>
      </c>
      <c r="AX26" s="31">
        <v>14</v>
      </c>
      <c r="AY26" s="32">
        <f t="shared" si="28"/>
        <v>21.875</v>
      </c>
      <c r="AZ26" s="33">
        <v>7</v>
      </c>
      <c r="BA26" s="32">
        <f t="shared" si="29"/>
        <v>15.909090909090908</v>
      </c>
      <c r="BB26" s="34">
        <v>0</v>
      </c>
      <c r="BC26" s="35">
        <f t="shared" si="30"/>
        <v>21</v>
      </c>
      <c r="BD26" s="36">
        <f t="shared" si="31"/>
        <v>19.444444444444446</v>
      </c>
      <c r="BE26" s="31">
        <v>1</v>
      </c>
      <c r="BF26" s="32">
        <f t="shared" si="32"/>
        <v>50</v>
      </c>
      <c r="BG26" s="31">
        <v>0</v>
      </c>
      <c r="BH26" s="32">
        <f t="shared" si="33"/>
        <v>0</v>
      </c>
      <c r="BI26" s="34">
        <v>0</v>
      </c>
      <c r="BJ26" s="35">
        <f t="shared" si="34"/>
        <v>1</v>
      </c>
      <c r="BK26" s="36">
        <f t="shared" si="35"/>
        <v>20</v>
      </c>
      <c r="BL26" s="31">
        <v>0</v>
      </c>
      <c r="BM26" s="32"/>
      <c r="BN26" s="37">
        <v>0</v>
      </c>
      <c r="BO26" s="32"/>
      <c r="BP26" s="34">
        <v>0</v>
      </c>
      <c r="BQ26" s="35">
        <f t="shared" si="36"/>
        <v>0</v>
      </c>
      <c r="BR26" s="36"/>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13" x14ac:dyDescent="0.3">
      <c r="A27" s="27" t="s">
        <v>54</v>
      </c>
      <c r="B27" s="9">
        <v>362168</v>
      </c>
      <c r="C27" s="28">
        <f t="shared" si="0"/>
        <v>1.2396539054208364</v>
      </c>
      <c r="D27" s="9">
        <v>556269</v>
      </c>
      <c r="E27" s="28">
        <f t="shared" si="1"/>
        <v>1.8603967190177522</v>
      </c>
      <c r="F27" s="29">
        <f t="shared" si="2"/>
        <v>918437</v>
      </c>
      <c r="G27" s="30">
        <f t="shared" si="3"/>
        <v>1.5536233294210691</v>
      </c>
      <c r="H27" s="31">
        <v>3589</v>
      </c>
      <c r="I27" s="32">
        <f t="shared" si="4"/>
        <v>18.783691840686657</v>
      </c>
      <c r="J27" s="33">
        <v>2999</v>
      </c>
      <c r="K27" s="32">
        <f t="shared" si="5"/>
        <v>21.033805582830691</v>
      </c>
      <c r="L27" s="34">
        <v>0</v>
      </c>
      <c r="M27" s="35">
        <f t="shared" si="6"/>
        <v>6588</v>
      </c>
      <c r="N27" s="36">
        <f t="shared" si="7"/>
        <v>19.745242020080923</v>
      </c>
      <c r="O27" s="31">
        <v>2951</v>
      </c>
      <c r="P27" s="32">
        <f t="shared" si="8"/>
        <v>18.498088133893312</v>
      </c>
      <c r="Q27" s="33">
        <v>2331</v>
      </c>
      <c r="R27" s="32">
        <f t="shared" si="9"/>
        <v>20.488705282587677</v>
      </c>
      <c r="S27" s="34">
        <v>0</v>
      </c>
      <c r="T27" s="35">
        <f t="shared" si="10"/>
        <v>5282</v>
      </c>
      <c r="U27" s="36">
        <f t="shared" si="11"/>
        <v>19.326747164288328</v>
      </c>
      <c r="V27" s="31">
        <v>2055</v>
      </c>
      <c r="W27" s="32">
        <f t="shared" si="12"/>
        <v>18.027897183963507</v>
      </c>
      <c r="X27" s="33">
        <v>1518</v>
      </c>
      <c r="Y27" s="32">
        <f t="shared" si="13"/>
        <v>19.729659474915518</v>
      </c>
      <c r="Z27" s="34">
        <v>0</v>
      </c>
      <c r="AA27" s="35">
        <f t="shared" si="14"/>
        <v>3573</v>
      </c>
      <c r="AB27" s="36">
        <f t="shared" si="15"/>
        <v>18.713664693866864</v>
      </c>
      <c r="AC27" s="31">
        <v>1097</v>
      </c>
      <c r="AD27" s="32">
        <f t="shared" si="16"/>
        <v>17.297382529170608</v>
      </c>
      <c r="AE27" s="33">
        <v>737</v>
      </c>
      <c r="AF27" s="32">
        <f t="shared" si="17"/>
        <v>18.457300275482094</v>
      </c>
      <c r="AG27" s="34">
        <v>0</v>
      </c>
      <c r="AH27" s="35">
        <f t="shared" si="18"/>
        <v>1834</v>
      </c>
      <c r="AI27" s="36">
        <f t="shared" si="19"/>
        <v>17.745524915336237</v>
      </c>
      <c r="AJ27" s="31">
        <v>429</v>
      </c>
      <c r="AK27" s="32">
        <f t="shared" si="20"/>
        <v>17.003567181926279</v>
      </c>
      <c r="AL27" s="33">
        <v>314</v>
      </c>
      <c r="AM27" s="32">
        <f t="shared" si="21"/>
        <v>19.63727329580988</v>
      </c>
      <c r="AN27" s="34">
        <v>0</v>
      </c>
      <c r="AO27" s="35">
        <f t="shared" si="22"/>
        <v>743</v>
      </c>
      <c r="AP27" s="36">
        <f t="shared" si="23"/>
        <v>18.025230470645319</v>
      </c>
      <c r="AQ27" s="31">
        <v>75</v>
      </c>
      <c r="AR27" s="32">
        <f t="shared" si="24"/>
        <v>18.89168765743073</v>
      </c>
      <c r="AS27" s="33">
        <v>51</v>
      </c>
      <c r="AT27" s="32">
        <f t="shared" si="25"/>
        <v>20.399999999999999</v>
      </c>
      <c r="AU27" s="34">
        <v>0</v>
      </c>
      <c r="AV27" s="35">
        <f t="shared" si="26"/>
        <v>126</v>
      </c>
      <c r="AW27" s="36">
        <f t="shared" si="27"/>
        <v>19.474497681607421</v>
      </c>
      <c r="AX27" s="31">
        <v>16</v>
      </c>
      <c r="AY27" s="32">
        <f t="shared" si="28"/>
        <v>25</v>
      </c>
      <c r="AZ27" s="33">
        <v>8</v>
      </c>
      <c r="BA27" s="32">
        <f t="shared" si="29"/>
        <v>18.181818181818183</v>
      </c>
      <c r="BB27" s="34">
        <v>0</v>
      </c>
      <c r="BC27" s="35">
        <f t="shared" si="30"/>
        <v>24</v>
      </c>
      <c r="BD27" s="36">
        <f t="shared" si="31"/>
        <v>22.222222222222221</v>
      </c>
      <c r="BE27" s="31">
        <v>0</v>
      </c>
      <c r="BF27" s="32">
        <f t="shared" si="32"/>
        <v>0</v>
      </c>
      <c r="BG27" s="31">
        <v>0</v>
      </c>
      <c r="BH27" s="32">
        <f t="shared" si="33"/>
        <v>0</v>
      </c>
      <c r="BI27" s="34">
        <v>0</v>
      </c>
      <c r="BJ27" s="35">
        <f t="shared" si="34"/>
        <v>0</v>
      </c>
      <c r="BK27" s="36">
        <f t="shared" si="35"/>
        <v>0</v>
      </c>
      <c r="BL27" s="31">
        <v>0</v>
      </c>
      <c r="BM27" s="32"/>
      <c r="BN27" s="37">
        <v>0</v>
      </c>
      <c r="BO27" s="32"/>
      <c r="BP27" s="34">
        <v>0</v>
      </c>
      <c r="BQ27" s="35">
        <f t="shared" si="36"/>
        <v>0</v>
      </c>
      <c r="BR27" s="36"/>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13" x14ac:dyDescent="0.3">
      <c r="A28" s="27" t="s">
        <v>55</v>
      </c>
      <c r="B28" s="9">
        <v>167009</v>
      </c>
      <c r="C28" s="28">
        <f t="shared" si="0"/>
        <v>0.57165006044274613</v>
      </c>
      <c r="D28" s="9">
        <v>361950</v>
      </c>
      <c r="E28" s="28">
        <f t="shared" si="1"/>
        <v>1.2105125262210825</v>
      </c>
      <c r="F28" s="29">
        <f t="shared" si="2"/>
        <v>528959</v>
      </c>
      <c r="G28" s="30">
        <f t="shared" si="3"/>
        <v>0.89478433763800824</v>
      </c>
      <c r="H28" s="31">
        <v>2838</v>
      </c>
      <c r="I28" s="32">
        <f t="shared" si="4"/>
        <v>14.853195164075995</v>
      </c>
      <c r="J28" s="33">
        <v>3773</v>
      </c>
      <c r="K28" s="32">
        <f t="shared" si="5"/>
        <v>26.462336933651283</v>
      </c>
      <c r="L28" s="34">
        <v>0</v>
      </c>
      <c r="M28" s="35">
        <f t="shared" si="6"/>
        <v>6611</v>
      </c>
      <c r="N28" s="36">
        <f t="shared" si="7"/>
        <v>19.814176532294319</v>
      </c>
      <c r="O28" s="31">
        <v>2254</v>
      </c>
      <c r="P28" s="32">
        <f t="shared" si="8"/>
        <v>14.129003949100483</v>
      </c>
      <c r="Q28" s="33">
        <v>2863</v>
      </c>
      <c r="R28" s="32">
        <f t="shared" si="9"/>
        <v>25.164806187922999</v>
      </c>
      <c r="S28" s="34">
        <v>0</v>
      </c>
      <c r="T28" s="35">
        <f t="shared" si="10"/>
        <v>5117</v>
      </c>
      <c r="U28" s="36">
        <f t="shared" si="11"/>
        <v>18.723015001829491</v>
      </c>
      <c r="V28" s="31">
        <v>1529</v>
      </c>
      <c r="W28" s="32">
        <f t="shared" si="12"/>
        <v>13.413457320817615</v>
      </c>
      <c r="X28" s="33">
        <v>1790</v>
      </c>
      <c r="Y28" s="32">
        <f t="shared" si="13"/>
        <v>23.264881726020274</v>
      </c>
      <c r="Z28" s="34">
        <v>0</v>
      </c>
      <c r="AA28" s="35">
        <f t="shared" si="14"/>
        <v>3319</v>
      </c>
      <c r="AB28" s="36">
        <f t="shared" si="15"/>
        <v>17.3833342062536</v>
      </c>
      <c r="AC28" s="31">
        <v>809</v>
      </c>
      <c r="AD28" s="32">
        <f t="shared" si="16"/>
        <v>12.756228319142227</v>
      </c>
      <c r="AE28" s="33">
        <v>836</v>
      </c>
      <c r="AF28" s="32">
        <f t="shared" si="17"/>
        <v>20.9366391184573</v>
      </c>
      <c r="AG28" s="34">
        <v>0</v>
      </c>
      <c r="AH28" s="35">
        <f t="shared" si="18"/>
        <v>1645</v>
      </c>
      <c r="AI28" s="36">
        <f t="shared" si="19"/>
        <v>15.916787614900823</v>
      </c>
      <c r="AJ28" s="31">
        <v>325</v>
      </c>
      <c r="AK28" s="32">
        <f t="shared" si="20"/>
        <v>12.881490289338091</v>
      </c>
      <c r="AL28" s="33">
        <v>328</v>
      </c>
      <c r="AM28" s="32">
        <f t="shared" si="21"/>
        <v>20.512820512820511</v>
      </c>
      <c r="AN28" s="34">
        <v>0</v>
      </c>
      <c r="AO28" s="35">
        <f t="shared" si="22"/>
        <v>653</v>
      </c>
      <c r="AP28" s="36">
        <f t="shared" si="23"/>
        <v>15.8418243571082</v>
      </c>
      <c r="AQ28" s="31">
        <v>53</v>
      </c>
      <c r="AR28" s="32">
        <f t="shared" si="24"/>
        <v>13.350125944584383</v>
      </c>
      <c r="AS28" s="33">
        <v>54</v>
      </c>
      <c r="AT28" s="32">
        <f t="shared" si="25"/>
        <v>21.6</v>
      </c>
      <c r="AU28" s="34">
        <v>0</v>
      </c>
      <c r="AV28" s="35">
        <f t="shared" si="26"/>
        <v>107</v>
      </c>
      <c r="AW28" s="36">
        <f t="shared" si="27"/>
        <v>16.537867078825347</v>
      </c>
      <c r="AX28" s="31">
        <v>11</v>
      </c>
      <c r="AY28" s="32">
        <f t="shared" si="28"/>
        <v>17.1875</v>
      </c>
      <c r="AZ28" s="33">
        <v>10</v>
      </c>
      <c r="BA28" s="32">
        <f t="shared" si="29"/>
        <v>22.727272727272727</v>
      </c>
      <c r="BB28" s="34">
        <v>0</v>
      </c>
      <c r="BC28" s="35">
        <f t="shared" si="30"/>
        <v>21</v>
      </c>
      <c r="BD28" s="36">
        <f t="shared" si="31"/>
        <v>19.444444444444446</v>
      </c>
      <c r="BE28" s="31">
        <v>0</v>
      </c>
      <c r="BF28" s="32">
        <f t="shared" si="32"/>
        <v>0</v>
      </c>
      <c r="BG28" s="31">
        <v>0</v>
      </c>
      <c r="BH28" s="32">
        <f t="shared" si="33"/>
        <v>0</v>
      </c>
      <c r="BI28" s="34">
        <v>0</v>
      </c>
      <c r="BJ28" s="35">
        <f t="shared" si="34"/>
        <v>0</v>
      </c>
      <c r="BK28" s="36">
        <f t="shared" si="35"/>
        <v>0</v>
      </c>
      <c r="BL28" s="31">
        <v>0</v>
      </c>
      <c r="BM28" s="32"/>
      <c r="BN28" s="37">
        <v>0</v>
      </c>
      <c r="BO28" s="32"/>
      <c r="BP28" s="34">
        <v>0</v>
      </c>
      <c r="BQ28" s="35">
        <f t="shared" si="36"/>
        <v>0</v>
      </c>
      <c r="BR28" s="36"/>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42"/>
      <c r="BM29" s="43"/>
      <c r="BN29" s="35"/>
      <c r="BO29" s="43"/>
      <c r="BP29" s="44"/>
      <c r="BQ29" s="35"/>
      <c r="BR29" s="45"/>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13" x14ac:dyDescent="0.3">
      <c r="A30" s="46" t="s">
        <v>56</v>
      </c>
      <c r="B30" s="47">
        <f t="shared" ref="B30:AG30" si="37">SUM(B10:B28)</f>
        <v>29215251</v>
      </c>
      <c r="C30" s="48">
        <f t="shared" si="37"/>
        <v>99.999999999999986</v>
      </c>
      <c r="D30" s="29">
        <f t="shared" si="37"/>
        <v>29900558</v>
      </c>
      <c r="E30" s="48">
        <f t="shared" si="37"/>
        <v>100</v>
      </c>
      <c r="F30" s="29">
        <f t="shared" si="37"/>
        <v>59115809</v>
      </c>
      <c r="G30" s="48">
        <f t="shared" si="37"/>
        <v>100</v>
      </c>
      <c r="H30" s="49">
        <f t="shared" si="37"/>
        <v>19107</v>
      </c>
      <c r="I30" s="50">
        <f t="shared" si="37"/>
        <v>100.00000000000001</v>
      </c>
      <c r="J30" s="51">
        <f t="shared" si="37"/>
        <v>14258</v>
      </c>
      <c r="K30" s="52">
        <f t="shared" si="37"/>
        <v>100.00000000000001</v>
      </c>
      <c r="L30" s="53">
        <f t="shared" si="37"/>
        <v>0</v>
      </c>
      <c r="M30" s="51">
        <f t="shared" si="37"/>
        <v>33365</v>
      </c>
      <c r="N30" s="54">
        <f t="shared" si="37"/>
        <v>100</v>
      </c>
      <c r="O30" s="49">
        <f t="shared" si="37"/>
        <v>15953</v>
      </c>
      <c r="P30" s="50">
        <f t="shared" si="37"/>
        <v>100</v>
      </c>
      <c r="Q30" s="51">
        <f t="shared" si="37"/>
        <v>11377</v>
      </c>
      <c r="R30" s="52">
        <f t="shared" si="37"/>
        <v>100</v>
      </c>
      <c r="S30" s="53">
        <f t="shared" si="37"/>
        <v>0</v>
      </c>
      <c r="T30" s="51">
        <f t="shared" si="37"/>
        <v>27330</v>
      </c>
      <c r="U30" s="54">
        <f t="shared" si="37"/>
        <v>100.00000000000001</v>
      </c>
      <c r="V30" s="49">
        <f t="shared" si="37"/>
        <v>11399</v>
      </c>
      <c r="W30" s="50">
        <f t="shared" si="37"/>
        <v>100</v>
      </c>
      <c r="X30" s="51">
        <f t="shared" si="37"/>
        <v>7694</v>
      </c>
      <c r="Y30" s="52">
        <f t="shared" si="37"/>
        <v>100</v>
      </c>
      <c r="Z30" s="53">
        <f t="shared" si="37"/>
        <v>0</v>
      </c>
      <c r="AA30" s="51">
        <f t="shared" si="37"/>
        <v>19093</v>
      </c>
      <c r="AB30" s="54">
        <f t="shared" si="37"/>
        <v>100</v>
      </c>
      <c r="AC30" s="49">
        <f t="shared" si="37"/>
        <v>6342</v>
      </c>
      <c r="AD30" s="50">
        <f t="shared" si="37"/>
        <v>100</v>
      </c>
      <c r="AE30" s="51">
        <f t="shared" si="37"/>
        <v>3993</v>
      </c>
      <c r="AF30" s="52">
        <f t="shared" si="37"/>
        <v>100</v>
      </c>
      <c r="AG30" s="53">
        <f t="shared" si="37"/>
        <v>0</v>
      </c>
      <c r="AH30" s="51">
        <f t="shared" ref="AH30:BL30" si="38">SUM(AH10:AH28)</f>
        <v>10335</v>
      </c>
      <c r="AI30" s="54">
        <f t="shared" si="38"/>
        <v>100</v>
      </c>
      <c r="AJ30" s="49">
        <f t="shared" si="38"/>
        <v>2523</v>
      </c>
      <c r="AK30" s="50">
        <f t="shared" si="38"/>
        <v>100.00000000000001</v>
      </c>
      <c r="AL30" s="51">
        <f t="shared" si="38"/>
        <v>1599</v>
      </c>
      <c r="AM30" s="52">
        <f t="shared" si="38"/>
        <v>100</v>
      </c>
      <c r="AN30" s="53">
        <f t="shared" si="38"/>
        <v>0</v>
      </c>
      <c r="AO30" s="51">
        <f t="shared" si="38"/>
        <v>4122</v>
      </c>
      <c r="AP30" s="54">
        <f t="shared" si="38"/>
        <v>99.999999999999986</v>
      </c>
      <c r="AQ30" s="49">
        <f t="shared" si="38"/>
        <v>397</v>
      </c>
      <c r="AR30" s="50">
        <f t="shared" si="38"/>
        <v>99.999999999999986</v>
      </c>
      <c r="AS30" s="51">
        <f t="shared" si="38"/>
        <v>250</v>
      </c>
      <c r="AT30" s="52">
        <f t="shared" si="38"/>
        <v>100</v>
      </c>
      <c r="AU30" s="53">
        <f t="shared" si="38"/>
        <v>0</v>
      </c>
      <c r="AV30" s="51">
        <f t="shared" si="38"/>
        <v>647</v>
      </c>
      <c r="AW30" s="54">
        <f t="shared" si="38"/>
        <v>100</v>
      </c>
      <c r="AX30" s="49">
        <f t="shared" si="38"/>
        <v>64</v>
      </c>
      <c r="AY30" s="50">
        <f t="shared" si="38"/>
        <v>100</v>
      </c>
      <c r="AZ30" s="51">
        <f t="shared" si="38"/>
        <v>44</v>
      </c>
      <c r="BA30" s="52">
        <f t="shared" si="38"/>
        <v>100</v>
      </c>
      <c r="BB30" s="53">
        <f t="shared" si="38"/>
        <v>0</v>
      </c>
      <c r="BC30" s="51">
        <f t="shared" si="38"/>
        <v>108</v>
      </c>
      <c r="BD30" s="54">
        <f t="shared" si="38"/>
        <v>99.999999999999986</v>
      </c>
      <c r="BE30" s="49">
        <f t="shared" si="38"/>
        <v>2</v>
      </c>
      <c r="BF30" s="50">
        <f t="shared" si="38"/>
        <v>100</v>
      </c>
      <c r="BG30" s="51">
        <f t="shared" si="38"/>
        <v>3</v>
      </c>
      <c r="BH30" s="52">
        <f t="shared" si="38"/>
        <v>99.999999999999986</v>
      </c>
      <c r="BI30" s="53">
        <f t="shared" si="38"/>
        <v>0</v>
      </c>
      <c r="BJ30" s="51">
        <f t="shared" si="38"/>
        <v>5</v>
      </c>
      <c r="BK30" s="54">
        <f t="shared" si="38"/>
        <v>100</v>
      </c>
      <c r="BL30" s="49">
        <f t="shared" si="38"/>
        <v>0</v>
      </c>
      <c r="BM30" s="50"/>
      <c r="BN30" s="51">
        <f>SUM(BN10:BN28)</f>
        <v>0</v>
      </c>
      <c r="BO30" s="52"/>
      <c r="BP30" s="53">
        <f>SUM(BP10:BP28)</f>
        <v>0</v>
      </c>
      <c r="BQ30" s="51">
        <f>SUM(BQ10:BQ28)</f>
        <v>0</v>
      </c>
      <c r="BR30" s="54"/>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42"/>
      <c r="BM31" s="35"/>
      <c r="BN31" s="35"/>
      <c r="BO31" s="35"/>
      <c r="BP31" s="44"/>
      <c r="BQ31" s="35"/>
      <c r="BR31" s="56"/>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59">
        <v>0</v>
      </c>
      <c r="BM32" s="60"/>
      <c r="BN32" s="60">
        <v>0</v>
      </c>
      <c r="BO32" s="60"/>
      <c r="BP32" s="61"/>
      <c r="BQ32" s="60">
        <v>0</v>
      </c>
      <c r="BR32" s="62"/>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13" x14ac:dyDescent="0.3">
      <c r="A33" s="21" t="s">
        <v>57</v>
      </c>
      <c r="B33" s="63">
        <f>B30+B32</f>
        <v>29215251</v>
      </c>
      <c r="C33" s="63"/>
      <c r="D33" s="63">
        <f>D30+D32</f>
        <v>29900558</v>
      </c>
      <c r="E33" s="63"/>
      <c r="F33" s="64">
        <f>F30+F32</f>
        <v>59115809</v>
      </c>
      <c r="G33" s="63"/>
      <c r="H33" s="65">
        <f>H30+H32</f>
        <v>19107</v>
      </c>
      <c r="I33" s="66"/>
      <c r="J33" s="66">
        <f>J30+J32</f>
        <v>14258</v>
      </c>
      <c r="K33" s="66"/>
      <c r="L33" s="67">
        <f>L30+L32</f>
        <v>0</v>
      </c>
      <c r="M33" s="67">
        <f>M30+M32</f>
        <v>33365</v>
      </c>
      <c r="N33" s="68"/>
      <c r="O33" s="65">
        <f>O30+O32</f>
        <v>15953</v>
      </c>
      <c r="P33" s="66"/>
      <c r="Q33" s="66">
        <f>Q30+Q32</f>
        <v>11377</v>
      </c>
      <c r="R33" s="66"/>
      <c r="S33" s="67">
        <f>S30+S32</f>
        <v>0</v>
      </c>
      <c r="T33" s="67">
        <f>T30+T32</f>
        <v>27330</v>
      </c>
      <c r="U33" s="68"/>
      <c r="V33" s="65">
        <f>V30+V32</f>
        <v>11399</v>
      </c>
      <c r="W33" s="66"/>
      <c r="X33" s="66">
        <f>X30+X32</f>
        <v>7694</v>
      </c>
      <c r="Y33" s="66"/>
      <c r="Z33" s="67">
        <f>Z30+Z32</f>
        <v>0</v>
      </c>
      <c r="AA33" s="67">
        <f>AA30+AA32</f>
        <v>19093</v>
      </c>
      <c r="AB33" s="68"/>
      <c r="AC33" s="65">
        <f>AC30+AC32</f>
        <v>6342</v>
      </c>
      <c r="AD33" s="66"/>
      <c r="AE33" s="66">
        <f>AE30+AE32</f>
        <v>3993</v>
      </c>
      <c r="AF33" s="66"/>
      <c r="AG33" s="67">
        <f>AG30+AG32</f>
        <v>0</v>
      </c>
      <c r="AH33" s="67">
        <f>AH30+AH32</f>
        <v>10335</v>
      </c>
      <c r="AI33" s="68"/>
      <c r="AJ33" s="65">
        <f>AJ30+AJ32</f>
        <v>2523</v>
      </c>
      <c r="AK33" s="66"/>
      <c r="AL33" s="66">
        <f>AL30+AL32</f>
        <v>1599</v>
      </c>
      <c r="AM33" s="66"/>
      <c r="AN33" s="67">
        <f>AN30+AN32</f>
        <v>0</v>
      </c>
      <c r="AO33" s="67">
        <f>AO30+AO32</f>
        <v>4122</v>
      </c>
      <c r="AP33" s="68"/>
      <c r="AQ33" s="65">
        <f>AQ30+AQ32</f>
        <v>397</v>
      </c>
      <c r="AR33" s="66"/>
      <c r="AS33" s="66">
        <f>AS30+AS32</f>
        <v>250</v>
      </c>
      <c r="AT33" s="66"/>
      <c r="AU33" s="67">
        <f>AU30+AU32</f>
        <v>0</v>
      </c>
      <c r="AV33" s="67">
        <f>AV30+AV32</f>
        <v>647</v>
      </c>
      <c r="AW33" s="68"/>
      <c r="AX33" s="65">
        <f>AX30+AX32</f>
        <v>64</v>
      </c>
      <c r="AY33" s="66"/>
      <c r="AZ33" s="66">
        <f>AZ30+AZ32</f>
        <v>44</v>
      </c>
      <c r="BA33" s="66"/>
      <c r="BB33" s="67">
        <f>BB30+BB32</f>
        <v>0</v>
      </c>
      <c r="BC33" s="67">
        <f>BC30+BC32</f>
        <v>108</v>
      </c>
      <c r="BD33" s="68"/>
      <c r="BE33" s="65">
        <f>BE30+BE32</f>
        <v>2</v>
      </c>
      <c r="BF33" s="66"/>
      <c r="BG33" s="66">
        <f>BG30+BG32</f>
        <v>3</v>
      </c>
      <c r="BH33" s="66"/>
      <c r="BI33" s="67">
        <f>BI30+BI32</f>
        <v>0</v>
      </c>
      <c r="BJ33" s="67">
        <f>BJ30+BJ32</f>
        <v>5</v>
      </c>
      <c r="BK33" s="68"/>
      <c r="BL33" s="65">
        <f>BL30+BL32</f>
        <v>0</v>
      </c>
      <c r="BM33" s="66"/>
      <c r="BN33" s="66">
        <f>BN30+BN32</f>
        <v>0</v>
      </c>
      <c r="BO33" s="66"/>
      <c r="BP33" s="67">
        <f>BP30+BP32</f>
        <v>0</v>
      </c>
      <c r="BQ33" s="67">
        <f>BQ30+BQ32</f>
        <v>0</v>
      </c>
      <c r="BR33" s="68"/>
      <c r="AHO33" s="7"/>
      <c r="AHP33" s="7"/>
      <c r="AHQ33" s="7"/>
      <c r="AHR33" s="7"/>
      <c r="AHS33" s="7"/>
      <c r="AHT33" s="7"/>
      <c r="AHU33" s="7"/>
      <c r="AHV33" s="7"/>
      <c r="AHW33" s="7"/>
      <c r="AHX33" s="7"/>
      <c r="AHY33" s="7"/>
      <c r="AHZ33" s="7"/>
      <c r="AIA33" s="7"/>
      <c r="AIB33" s="7"/>
      <c r="AIC33" s="7"/>
      <c r="AID33" s="7"/>
      <c r="AIE33" s="7"/>
      <c r="AIF33" s="7"/>
      <c r="AIG33" s="7"/>
      <c r="AIH33" s="7"/>
      <c r="AII33" s="7"/>
      <c r="AIJ33" s="7"/>
      <c r="AIK33" s="7"/>
      <c r="AIL33" s="7"/>
      <c r="AIM33" s="7"/>
      <c r="AIN33" s="7"/>
      <c r="AIO33" s="7"/>
      <c r="AIP33" s="7"/>
      <c r="AIQ33" s="7"/>
      <c r="AIR33" s="7"/>
      <c r="AIS33" s="7"/>
      <c r="AIT33" s="7"/>
      <c r="AIU33" s="7"/>
      <c r="AIV33" s="7"/>
      <c r="AIW33" s="7"/>
      <c r="AIX33" s="7"/>
      <c r="AIY33" s="7"/>
      <c r="AIZ33" s="7"/>
      <c r="AJA33" s="7"/>
      <c r="AJB33" s="7"/>
      <c r="AJC33" s="7"/>
      <c r="AJD33" s="7"/>
      <c r="AJE33" s="7"/>
      <c r="AJF33" s="7"/>
      <c r="AJG33" s="7"/>
      <c r="AJH33" s="7"/>
      <c r="AJI33" s="7"/>
      <c r="AJJ33" s="7"/>
      <c r="AJK33" s="7"/>
      <c r="AJL33" s="7"/>
      <c r="AJM33" s="7"/>
      <c r="AJN33" s="7"/>
      <c r="AJO33" s="7"/>
      <c r="AJP33" s="7"/>
      <c r="AJQ33" s="7"/>
      <c r="AJR33" s="7"/>
      <c r="AJS33" s="7"/>
      <c r="AJT33" s="7"/>
      <c r="AJU33" s="7"/>
      <c r="AJV33" s="7"/>
      <c r="AJW33" s="7"/>
      <c r="AJX33" s="7"/>
      <c r="AJY33" s="7"/>
      <c r="AJZ33" s="7"/>
      <c r="AKA33" s="7"/>
      <c r="AKB33" s="7"/>
      <c r="AKC33" s="7"/>
      <c r="AKD33" s="7"/>
      <c r="AKE33" s="7"/>
      <c r="AKF33" s="7"/>
      <c r="AKG33" s="7"/>
      <c r="AKH33" s="7"/>
      <c r="AKI33" s="7"/>
      <c r="AKJ33" s="7"/>
      <c r="AKK33" s="7"/>
      <c r="AKL33" s="7"/>
      <c r="AKM33" s="7"/>
      <c r="AKN33" s="7"/>
      <c r="AKO33" s="7"/>
      <c r="AKP33" s="7"/>
      <c r="AKQ33" s="7"/>
      <c r="AKR33" s="7"/>
      <c r="AKS33" s="7"/>
      <c r="AKT33" s="7"/>
      <c r="AKU33" s="7"/>
      <c r="AKV33" s="7"/>
      <c r="AKW33" s="7"/>
      <c r="AKX33" s="7"/>
      <c r="AKY33" s="7"/>
      <c r="AKZ33" s="7"/>
      <c r="ALA33" s="7"/>
      <c r="ALB33" s="7"/>
      <c r="ALC33" s="7"/>
      <c r="ALD33" s="7"/>
      <c r="ALE33" s="7"/>
      <c r="ALF33" s="7"/>
      <c r="ALG33" s="7"/>
      <c r="ALH33" s="7"/>
      <c r="ALI33" s="7"/>
      <c r="ALJ33" s="7"/>
      <c r="ALK33" s="7"/>
      <c r="ALL33" s="7"/>
      <c r="ALM33" s="7"/>
      <c r="ALN33" s="7"/>
      <c r="ALO33" s="7"/>
      <c r="ALP33" s="7"/>
      <c r="ALQ33" s="7"/>
      <c r="ALR33" s="7"/>
      <c r="ALS33" s="7"/>
      <c r="ALT33" s="7"/>
      <c r="ALU33" s="7"/>
      <c r="ALV33" s="7"/>
      <c r="ALW33" s="7"/>
      <c r="ALX33" s="7"/>
      <c r="ALY33" s="7"/>
      <c r="ALZ33" s="7"/>
      <c r="AMA33" s="7"/>
      <c r="AMB33" s="7"/>
      <c r="AMC33" s="7"/>
      <c r="AMD33" s="7"/>
      <c r="AME33" s="7"/>
      <c r="AMF33" s="7"/>
      <c r="AMG33" s="7"/>
      <c r="AMH33" s="7"/>
      <c r="AMI33" s="7"/>
      <c r="AMJ33" s="7"/>
    </row>
    <row r="34" spans="1:1024" s="9" customFormat="1" ht="13" x14ac:dyDescent="0.3">
      <c r="AA34" s="69"/>
      <c r="AHO34" s="7"/>
      <c r="AHP34" s="7"/>
      <c r="AHQ34" s="7"/>
      <c r="AHR34" s="7"/>
      <c r="AHS34" s="7"/>
      <c r="AHT34" s="7"/>
      <c r="AHU34" s="7"/>
      <c r="AHV34" s="7"/>
      <c r="AHW34" s="7"/>
      <c r="AHX34" s="7"/>
      <c r="AHY34" s="7"/>
      <c r="AHZ34" s="7"/>
      <c r="AIA34" s="7"/>
      <c r="AIB34" s="7"/>
      <c r="AIC34" s="7"/>
      <c r="AID34" s="7"/>
      <c r="AIE34" s="7"/>
      <c r="AIF34" s="7"/>
      <c r="AIG34" s="7"/>
      <c r="AIH34" s="7"/>
      <c r="AII34" s="7"/>
      <c r="AIJ34" s="7"/>
      <c r="AIK34" s="7"/>
      <c r="AIL34" s="7"/>
      <c r="AIM34" s="7"/>
      <c r="AIN34" s="7"/>
      <c r="AIO34" s="7"/>
      <c r="AIP34" s="7"/>
      <c r="AIQ34" s="7"/>
      <c r="AIR34" s="7"/>
      <c r="AIS34" s="7"/>
      <c r="AIT34" s="7"/>
      <c r="AIU34" s="7"/>
      <c r="AIV34" s="7"/>
      <c r="AIW34" s="7"/>
      <c r="AIX34" s="7"/>
      <c r="AIY34" s="7"/>
      <c r="AIZ34" s="7"/>
      <c r="AJA34" s="7"/>
      <c r="AJB34" s="7"/>
      <c r="AJC34" s="7"/>
      <c r="AJD34" s="7"/>
      <c r="AJE34" s="7"/>
      <c r="AJF34" s="7"/>
      <c r="AJG34" s="7"/>
      <c r="AJH34" s="7"/>
      <c r="AJI34" s="7"/>
      <c r="AJJ34" s="7"/>
      <c r="AJK34" s="7"/>
      <c r="AJL34" s="7"/>
      <c r="AJM34" s="7"/>
      <c r="AJN34" s="7"/>
      <c r="AJO34" s="7"/>
      <c r="AJP34" s="7"/>
      <c r="AJQ34" s="7"/>
      <c r="AJR34" s="7"/>
      <c r="AJS34" s="7"/>
      <c r="AJT34" s="7"/>
      <c r="AJU34" s="7"/>
      <c r="AJV34" s="7"/>
      <c r="AJW34" s="7"/>
      <c r="AJX34" s="7"/>
      <c r="AJY34" s="7"/>
      <c r="AJZ34" s="7"/>
      <c r="AKA34" s="7"/>
      <c r="AKB34" s="7"/>
      <c r="AKC34" s="7"/>
      <c r="AKD34" s="7"/>
      <c r="AKE34" s="7"/>
      <c r="AKF34" s="7"/>
      <c r="AKG34" s="7"/>
      <c r="AKH34" s="7"/>
      <c r="AKI34" s="7"/>
      <c r="AKJ34" s="7"/>
      <c r="AKK34" s="7"/>
      <c r="AKL34" s="7"/>
      <c r="AKM34" s="7"/>
      <c r="AKN34" s="7"/>
      <c r="AKO34" s="7"/>
      <c r="AKP34" s="7"/>
      <c r="AKQ34" s="7"/>
      <c r="AKR34" s="7"/>
      <c r="AKS34" s="7"/>
      <c r="AKT34" s="7"/>
      <c r="AKU34" s="7"/>
      <c r="AKV34" s="7"/>
      <c r="AKW34" s="7"/>
      <c r="AKX34" s="7"/>
      <c r="AKY34" s="7"/>
      <c r="AKZ34" s="7"/>
      <c r="ALA34" s="7"/>
      <c r="ALB34" s="7"/>
      <c r="ALC34" s="7"/>
      <c r="ALD34" s="7"/>
      <c r="ALE34" s="7"/>
      <c r="ALF34" s="7"/>
      <c r="ALG34" s="7"/>
      <c r="ALH34" s="7"/>
      <c r="ALI34" s="7"/>
      <c r="ALJ34" s="7"/>
      <c r="ALK34" s="7"/>
      <c r="ALL34" s="7"/>
      <c r="ALM34" s="7"/>
      <c r="ALN34" s="7"/>
      <c r="ALO34" s="7"/>
      <c r="ALP34" s="7"/>
      <c r="ALQ34" s="7"/>
      <c r="ALR34" s="7"/>
      <c r="ALS34" s="7"/>
      <c r="ALT34" s="7"/>
      <c r="ALU34" s="7"/>
      <c r="ALV34" s="7"/>
      <c r="ALW34" s="7"/>
      <c r="ALX34" s="7"/>
      <c r="ALY34" s="7"/>
      <c r="ALZ34" s="7"/>
      <c r="AMA34" s="7"/>
      <c r="AMB34" s="7"/>
      <c r="AMC34" s="7"/>
      <c r="AMD34" s="7"/>
      <c r="AME34" s="7"/>
      <c r="AMF34" s="7"/>
      <c r="AMG34" s="7"/>
      <c r="AMH34" s="7"/>
      <c r="AMI34" s="7"/>
      <c r="AMJ34" s="7"/>
    </row>
    <row r="35" spans="1:1024" s="9" customFormat="1" ht="13" x14ac:dyDescent="0.3">
      <c r="AHO35" s="7"/>
      <c r="AHP35" s="7"/>
      <c r="AHQ35" s="7"/>
      <c r="AHR35" s="7"/>
      <c r="AHS35" s="7"/>
      <c r="AHT35" s="7"/>
      <c r="AHU35" s="7"/>
      <c r="AHV35" s="7"/>
      <c r="AHW35" s="7"/>
      <c r="AHX35" s="7"/>
      <c r="AHY35" s="7"/>
      <c r="AHZ35" s="7"/>
      <c r="AIA35" s="7"/>
      <c r="AIB35" s="7"/>
      <c r="AIC35" s="7"/>
      <c r="AID35" s="7"/>
      <c r="AIE35" s="7"/>
      <c r="AIF35" s="7"/>
      <c r="AIG35" s="7"/>
      <c r="AIH35" s="7"/>
      <c r="AII35" s="7"/>
      <c r="AIJ35" s="7"/>
      <c r="AIK35" s="7"/>
      <c r="AIL35" s="7"/>
      <c r="AIM35" s="7"/>
      <c r="AIN35" s="7"/>
      <c r="AIO35" s="7"/>
      <c r="AIP35" s="7"/>
      <c r="AIQ35" s="7"/>
      <c r="AIR35" s="7"/>
      <c r="AIS35" s="7"/>
      <c r="AIT35" s="7"/>
      <c r="AIU35" s="7"/>
      <c r="AIV35" s="7"/>
      <c r="AIW35" s="7"/>
      <c r="AIX35" s="7"/>
      <c r="AIY35" s="7"/>
      <c r="AIZ35" s="7"/>
      <c r="AJA35" s="7"/>
      <c r="AJB35" s="7"/>
      <c r="AJC35" s="7"/>
      <c r="AJD35" s="7"/>
      <c r="AJE35" s="7"/>
      <c r="AJF35" s="7"/>
      <c r="AJG35" s="7"/>
      <c r="AJH35" s="7"/>
      <c r="AJI35" s="7"/>
      <c r="AJJ35" s="7"/>
      <c r="AJK35" s="7"/>
      <c r="AJL35" s="7"/>
      <c r="AJM35" s="7"/>
      <c r="AJN35" s="7"/>
      <c r="AJO35" s="7"/>
      <c r="AJP35" s="7"/>
      <c r="AJQ35" s="7"/>
      <c r="AJR35" s="7"/>
      <c r="AJS35" s="7"/>
      <c r="AJT35" s="7"/>
      <c r="AJU35" s="7"/>
      <c r="AJV35" s="7"/>
      <c r="AJW35" s="7"/>
      <c r="AJX35" s="7"/>
      <c r="AJY35" s="7"/>
      <c r="AJZ35" s="7"/>
      <c r="AKA35" s="7"/>
      <c r="AKB35" s="7"/>
      <c r="AKC35" s="7"/>
      <c r="AKD35" s="7"/>
      <c r="AKE35" s="7"/>
      <c r="AKF35" s="7"/>
      <c r="AKG35" s="7"/>
      <c r="AKH35" s="7"/>
      <c r="AKI35" s="7"/>
      <c r="AKJ35" s="7"/>
      <c r="AKK35" s="7"/>
      <c r="AKL35" s="7"/>
      <c r="AKM35" s="7"/>
      <c r="AKN35" s="7"/>
      <c r="AKO35" s="7"/>
      <c r="AKP35" s="7"/>
      <c r="AKQ35" s="7"/>
      <c r="AKR35" s="7"/>
      <c r="AKS35" s="7"/>
      <c r="AKT35" s="7"/>
      <c r="AKU35" s="7"/>
      <c r="AKV35" s="7"/>
      <c r="AKW35" s="7"/>
      <c r="AKX35" s="7"/>
      <c r="AKY35" s="7"/>
      <c r="AKZ35" s="7"/>
      <c r="ALA35" s="7"/>
      <c r="ALB35" s="7"/>
      <c r="ALC35" s="7"/>
      <c r="ALD35" s="7"/>
      <c r="ALE35" s="7"/>
      <c r="ALF35" s="7"/>
      <c r="ALG35" s="7"/>
      <c r="ALH35" s="7"/>
      <c r="ALI35" s="7"/>
      <c r="ALJ35" s="7"/>
      <c r="ALK35" s="7"/>
      <c r="ALL35" s="7"/>
      <c r="ALM35" s="7"/>
      <c r="ALN35" s="7"/>
      <c r="ALO35" s="7"/>
      <c r="ALP35" s="7"/>
      <c r="ALQ35" s="7"/>
      <c r="ALR35" s="7"/>
      <c r="ALS35" s="7"/>
      <c r="ALT35" s="7"/>
      <c r="ALU35" s="7"/>
      <c r="ALV35" s="7"/>
      <c r="ALW35" s="7"/>
      <c r="ALX35" s="7"/>
      <c r="ALY35" s="7"/>
      <c r="ALZ35" s="7"/>
      <c r="AMA35" s="7"/>
      <c r="AMB35" s="7"/>
      <c r="AMC35" s="7"/>
      <c r="AMD35" s="7"/>
      <c r="AME35" s="7"/>
      <c r="AMF35" s="7"/>
      <c r="AMG35" s="7"/>
      <c r="AMH35" s="7"/>
      <c r="AMI35" s="7"/>
      <c r="AMJ35" s="7"/>
    </row>
    <row r="36" spans="1:1024" s="9" customFormat="1" ht="15.5" x14ac:dyDescent="0.35">
      <c r="A36" s="4" t="s">
        <v>3</v>
      </c>
      <c r="B36" s="70"/>
      <c r="C36" s="70"/>
      <c r="D36" s="70"/>
      <c r="E36" s="70"/>
      <c r="F36" s="70"/>
      <c r="AL36" s="33"/>
      <c r="AM36" s="33"/>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63</v>
      </c>
    </row>
  </sheetData>
  <mergeCells count="12">
    <mergeCell ref="B7:G7"/>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0"/>
  <sheetViews>
    <sheetView topLeftCell="A3" zoomScaleNormal="100" workbookViewId="0">
      <selection activeCell="N46" sqref="N46"/>
    </sheetView>
  </sheetViews>
  <sheetFormatPr baseColWidth="10" defaultColWidth="9.1796875" defaultRowHeight="12.5" x14ac:dyDescent="0.25"/>
  <cols>
    <col min="1" max="1" width="11.81640625" style="7" customWidth="1"/>
    <col min="2" max="1025" width="11.54296875" style="7"/>
  </cols>
  <sheetData>
    <row r="1" spans="1:102" ht="18.5" x14ac:dyDescent="0.45">
      <c r="A1" s="8" t="s">
        <v>19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row>
    <row r="2" spans="1:102" s="12" customFormat="1" ht="18.5" x14ac:dyDescent="0.45">
      <c r="A2" s="10" t="s">
        <v>20</v>
      </c>
      <c r="B2" s="11" t="s">
        <v>64</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row>
    <row r="3" spans="1:102" s="13" customFormat="1" ht="15.5" x14ac:dyDescent="0.35">
      <c r="A3" s="4" t="s">
        <v>22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row>
    <row r="4" spans="1:102" s="13" customFormat="1" ht="15.5" x14ac:dyDescent="0.35">
      <c r="A4" s="14" t="s">
        <v>23</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row>
    <row r="5" spans="1:102" ht="13" x14ac:dyDescent="0.3">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row>
    <row r="6" spans="1:102" ht="13"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row>
    <row r="7" spans="1:102" ht="13" x14ac:dyDescent="0.3">
      <c r="A7" s="16"/>
      <c r="B7" s="73"/>
      <c r="C7" s="73"/>
      <c r="D7" s="73"/>
      <c r="E7" s="73"/>
      <c r="F7" s="73"/>
      <c r="G7" s="74"/>
      <c r="H7" s="212" t="s">
        <v>65</v>
      </c>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row>
    <row r="8" spans="1:102" ht="13" x14ac:dyDescent="0.3">
      <c r="A8" s="19" t="s">
        <v>25</v>
      </c>
      <c r="B8" s="215" t="s">
        <v>26</v>
      </c>
      <c r="C8" s="215"/>
      <c r="D8" s="215"/>
      <c r="E8" s="215"/>
      <c r="F8" s="215"/>
      <c r="G8" s="215"/>
      <c r="H8" s="214">
        <v>43835</v>
      </c>
      <c r="I8" s="214"/>
      <c r="J8" s="214"/>
      <c r="K8" s="214"/>
      <c r="L8" s="214"/>
      <c r="M8" s="214"/>
      <c r="N8" s="214"/>
      <c r="O8" s="214" t="s">
        <v>27</v>
      </c>
      <c r="P8" s="214"/>
      <c r="Q8" s="214"/>
      <c r="R8" s="214"/>
      <c r="S8" s="214"/>
      <c r="T8" s="214"/>
      <c r="U8" s="214"/>
      <c r="V8" s="214" t="s">
        <v>28</v>
      </c>
      <c r="W8" s="214"/>
      <c r="X8" s="214"/>
      <c r="Y8" s="214"/>
      <c r="Z8" s="214"/>
      <c r="AA8" s="214"/>
      <c r="AB8" s="214"/>
      <c r="AC8" s="214">
        <v>44108</v>
      </c>
      <c r="AD8" s="214"/>
      <c r="AE8" s="214"/>
      <c r="AF8" s="214"/>
      <c r="AG8" s="214"/>
      <c r="AH8" s="214"/>
      <c r="AI8" s="214"/>
      <c r="AJ8" s="214">
        <v>43894</v>
      </c>
      <c r="AK8" s="214"/>
      <c r="AL8" s="214"/>
      <c r="AM8" s="214"/>
      <c r="AN8" s="214"/>
      <c r="AO8" s="214"/>
      <c r="AP8" s="214"/>
      <c r="AQ8" s="214" t="s">
        <v>29</v>
      </c>
      <c r="AR8" s="214"/>
      <c r="AS8" s="214"/>
      <c r="AT8" s="214"/>
      <c r="AU8" s="214"/>
      <c r="AV8" s="214"/>
      <c r="AW8" s="214"/>
      <c r="AX8" s="214" t="s">
        <v>30</v>
      </c>
      <c r="AY8" s="214"/>
      <c r="AZ8" s="214"/>
      <c r="BA8" s="214"/>
      <c r="BB8" s="214"/>
      <c r="BC8" s="214"/>
      <c r="BD8" s="214"/>
      <c r="BE8" s="214" t="s">
        <v>31</v>
      </c>
      <c r="BF8" s="214"/>
      <c r="BG8" s="214"/>
      <c r="BH8" s="214"/>
      <c r="BI8" s="214"/>
      <c r="BJ8" s="214"/>
      <c r="BK8" s="214"/>
      <c r="BL8" s="214">
        <v>43985</v>
      </c>
      <c r="BM8" s="214"/>
      <c r="BN8" s="214"/>
      <c r="BO8" s="214"/>
      <c r="BP8" s="214"/>
      <c r="BQ8" s="214"/>
      <c r="BR8" s="214"/>
      <c r="BS8" s="20"/>
      <c r="BT8" s="20"/>
      <c r="BU8" s="20"/>
      <c r="BV8" s="20"/>
    </row>
    <row r="9" spans="1:102" ht="13" x14ac:dyDescent="0.3">
      <c r="A9" s="21"/>
      <c r="B9" s="22" t="s">
        <v>32</v>
      </c>
      <c r="C9" s="23" t="s">
        <v>33</v>
      </c>
      <c r="D9" s="22" t="s">
        <v>34</v>
      </c>
      <c r="E9" s="23" t="s">
        <v>33</v>
      </c>
      <c r="F9" s="24" t="s">
        <v>35</v>
      </c>
      <c r="G9" s="23" t="s">
        <v>33</v>
      </c>
      <c r="H9" s="25" t="s">
        <v>32</v>
      </c>
      <c r="I9" s="23" t="s">
        <v>33</v>
      </c>
      <c r="J9" s="22" t="s">
        <v>34</v>
      </c>
      <c r="K9" s="23" t="s">
        <v>33</v>
      </c>
      <c r="L9" s="22" t="s">
        <v>36</v>
      </c>
      <c r="M9" s="22" t="s">
        <v>35</v>
      </c>
      <c r="N9" s="26" t="s">
        <v>33</v>
      </c>
      <c r="O9" s="25" t="s">
        <v>32</v>
      </c>
      <c r="P9" s="23" t="s">
        <v>33</v>
      </c>
      <c r="Q9" s="22" t="s">
        <v>34</v>
      </c>
      <c r="R9" s="23" t="s">
        <v>33</v>
      </c>
      <c r="S9" s="22" t="s">
        <v>36</v>
      </c>
      <c r="T9" s="22" t="s">
        <v>35</v>
      </c>
      <c r="U9" s="26" t="s">
        <v>33</v>
      </c>
      <c r="V9" s="25" t="s">
        <v>32</v>
      </c>
      <c r="W9" s="23" t="s">
        <v>33</v>
      </c>
      <c r="X9" s="22" t="s">
        <v>34</v>
      </c>
      <c r="Y9" s="23" t="s">
        <v>33</v>
      </c>
      <c r="Z9" s="22" t="s">
        <v>36</v>
      </c>
      <c r="AA9" s="22" t="s">
        <v>35</v>
      </c>
      <c r="AB9" s="26" t="s">
        <v>33</v>
      </c>
      <c r="AC9" s="25" t="s">
        <v>32</v>
      </c>
      <c r="AD9" s="23" t="s">
        <v>33</v>
      </c>
      <c r="AE9" s="22" t="s">
        <v>34</v>
      </c>
      <c r="AF9" s="23" t="s">
        <v>33</v>
      </c>
      <c r="AG9" s="22" t="s">
        <v>36</v>
      </c>
      <c r="AH9" s="22" t="s">
        <v>35</v>
      </c>
      <c r="AI9" s="26" t="s">
        <v>33</v>
      </c>
      <c r="AJ9" s="25" t="s">
        <v>32</v>
      </c>
      <c r="AK9" s="23" t="s">
        <v>33</v>
      </c>
      <c r="AL9" s="22" t="s">
        <v>34</v>
      </c>
      <c r="AM9" s="23" t="s">
        <v>33</v>
      </c>
      <c r="AN9" s="22" t="s">
        <v>36</v>
      </c>
      <c r="AO9" s="22" t="s">
        <v>35</v>
      </c>
      <c r="AP9" s="26" t="s">
        <v>33</v>
      </c>
      <c r="AQ9" s="25" t="s">
        <v>32</v>
      </c>
      <c r="AR9" s="23" t="s">
        <v>33</v>
      </c>
      <c r="AS9" s="22" t="s">
        <v>34</v>
      </c>
      <c r="AT9" s="23" t="s">
        <v>33</v>
      </c>
      <c r="AU9" s="22" t="s">
        <v>36</v>
      </c>
      <c r="AV9" s="22" t="s">
        <v>35</v>
      </c>
      <c r="AW9" s="26" t="s">
        <v>33</v>
      </c>
      <c r="AX9" s="25" t="s">
        <v>32</v>
      </c>
      <c r="AY9" s="23" t="s">
        <v>33</v>
      </c>
      <c r="AZ9" s="22" t="s">
        <v>34</v>
      </c>
      <c r="BA9" s="23" t="s">
        <v>33</v>
      </c>
      <c r="BB9" s="22" t="s">
        <v>36</v>
      </c>
      <c r="BC9" s="22" t="s">
        <v>35</v>
      </c>
      <c r="BD9" s="26" t="s">
        <v>33</v>
      </c>
      <c r="BE9" s="25" t="s">
        <v>32</v>
      </c>
      <c r="BF9" s="23" t="s">
        <v>33</v>
      </c>
      <c r="BG9" s="22" t="s">
        <v>34</v>
      </c>
      <c r="BH9" s="23" t="s">
        <v>33</v>
      </c>
      <c r="BI9" s="22" t="s">
        <v>36</v>
      </c>
      <c r="BJ9" s="22" t="s">
        <v>35</v>
      </c>
      <c r="BK9" s="26" t="s">
        <v>33</v>
      </c>
      <c r="BL9" s="25" t="s">
        <v>32</v>
      </c>
      <c r="BM9" s="23" t="s">
        <v>33</v>
      </c>
      <c r="BN9" s="22" t="s">
        <v>34</v>
      </c>
      <c r="BO9" s="23" t="s">
        <v>33</v>
      </c>
      <c r="BP9" s="22" t="s">
        <v>36</v>
      </c>
      <c r="BQ9" s="22" t="s">
        <v>35</v>
      </c>
      <c r="BR9" s="26" t="s">
        <v>33</v>
      </c>
      <c r="BS9" s="9"/>
      <c r="BT9" s="9"/>
      <c r="BU9" s="9"/>
      <c r="BV9" s="9"/>
    </row>
    <row r="10" spans="1:102" ht="13" x14ac:dyDescent="0.3">
      <c r="A10" s="27" t="s">
        <v>37</v>
      </c>
      <c r="B10" s="9">
        <v>1802527</v>
      </c>
      <c r="C10" s="28">
        <f t="shared" ref="C10:C28" si="0">B10/B$30*100</f>
        <v>6.1698152105556101</v>
      </c>
      <c r="D10" s="9">
        <v>1712903</v>
      </c>
      <c r="E10" s="28">
        <f t="shared" ref="E10:E28" si="1">D10/D$30*100</f>
        <v>5.7286656657042991</v>
      </c>
      <c r="F10" s="29">
        <f t="shared" ref="F10:F28" si="2">B10+D10</f>
        <v>3515430</v>
      </c>
      <c r="G10" s="30">
        <f t="shared" ref="G10:G28" si="3">F10/F$30*100</f>
        <v>5.9466833990210644</v>
      </c>
      <c r="H10" s="31">
        <v>0</v>
      </c>
      <c r="I10" s="32">
        <f t="shared" ref="I10:I28" si="4">H10/H$30*100</f>
        <v>0</v>
      </c>
      <c r="J10" s="33">
        <v>1</v>
      </c>
      <c r="K10" s="32">
        <f t="shared" ref="K10:K28" si="5">J10/J$30*100</f>
        <v>6.637902422834384E-3</v>
      </c>
      <c r="L10" s="34">
        <v>0</v>
      </c>
      <c r="M10" s="35">
        <f t="shared" ref="M10:M28" si="6">H10+J10</f>
        <v>1</v>
      </c>
      <c r="N10" s="36">
        <f t="shared" ref="N10:N28" si="7">M10/M$30*100</f>
        <v>2.8535555301906178E-3</v>
      </c>
      <c r="O10" s="31">
        <v>0</v>
      </c>
      <c r="P10" s="32">
        <f t="shared" ref="P10:P28" si="8">O10/O$30*100</f>
        <v>0</v>
      </c>
      <c r="Q10" s="33">
        <v>1</v>
      </c>
      <c r="R10" s="32">
        <f t="shared" ref="R10:R28" si="9">Q10/Q$30*100</f>
        <v>7.840677434530343E-3</v>
      </c>
      <c r="S10" s="34">
        <v>0</v>
      </c>
      <c r="T10" s="35">
        <f t="shared" ref="T10:T28" si="10">O10+Q10</f>
        <v>1</v>
      </c>
      <c r="U10" s="36">
        <f t="shared" ref="U10:U28" si="11">T10/T$30*100</f>
        <v>3.3003300330032999E-3</v>
      </c>
      <c r="V10" s="31">
        <v>0</v>
      </c>
      <c r="W10" s="32">
        <f t="shared" ref="W10:W28" si="12">V10/V$30*100</f>
        <v>0</v>
      </c>
      <c r="X10" s="33">
        <v>1</v>
      </c>
      <c r="Y10" s="32">
        <f t="shared" ref="Y10:Y28" si="13">X10/X$30*100</f>
        <v>1.0390689941812137E-2</v>
      </c>
      <c r="Z10" s="34">
        <v>0</v>
      </c>
      <c r="AA10" s="35">
        <f t="shared" ref="AA10:AA28" si="14">V10+X10</f>
        <v>1</v>
      </c>
      <c r="AB10" s="36">
        <f t="shared" ref="AB10:AB28" si="15">AA10/AA$30*100</f>
        <v>4.245563386261357E-3</v>
      </c>
      <c r="AC10" s="31">
        <v>0</v>
      </c>
      <c r="AD10" s="32">
        <f t="shared" ref="AD10:AD28" si="16">AC10/AC$30*100</f>
        <v>0</v>
      </c>
      <c r="AE10" s="33">
        <v>0</v>
      </c>
      <c r="AF10" s="32">
        <f t="shared" ref="AF10:AF28" si="17">AE10/AE$30*100</f>
        <v>0</v>
      </c>
      <c r="AG10" s="34">
        <v>0</v>
      </c>
      <c r="AH10" s="35">
        <f t="shared" ref="AH10:AH28" si="18">AC10+AE10</f>
        <v>0</v>
      </c>
      <c r="AI10" s="36">
        <f t="shared" ref="AI10:AI28" si="19">AH10/AH$30*100</f>
        <v>0</v>
      </c>
      <c r="AJ10" s="31">
        <v>0</v>
      </c>
      <c r="AK10" s="32">
        <f t="shared" ref="AK10:AK28" si="20">AJ10/AJ$30*100</f>
        <v>0</v>
      </c>
      <c r="AL10" s="33">
        <v>0</v>
      </c>
      <c r="AM10" s="32">
        <f t="shared" ref="AM10:AM28" si="21">AL10/AL$30*100</f>
        <v>0</v>
      </c>
      <c r="AN10" s="34">
        <v>0</v>
      </c>
      <c r="AO10" s="35">
        <f t="shared" ref="AO10:AO28" si="22">AJ10+AL10</f>
        <v>0</v>
      </c>
      <c r="AP10" s="36">
        <f t="shared" ref="AP10:AP28" si="23">AO10/AO$30*100</f>
        <v>0</v>
      </c>
      <c r="AQ10" s="31">
        <v>0</v>
      </c>
      <c r="AR10" s="32">
        <f t="shared" ref="AR10:AR28" si="24">AQ10/AQ$30*100</f>
        <v>0</v>
      </c>
      <c r="AS10" s="33">
        <v>0</v>
      </c>
      <c r="AT10" s="32">
        <f t="shared" ref="AT10:AT28" si="25">AS10/AS$30*100</f>
        <v>0</v>
      </c>
      <c r="AU10" s="34">
        <v>0</v>
      </c>
      <c r="AV10" s="35">
        <f t="shared" ref="AV10:AV28" si="26">AQ10+AS10</f>
        <v>0</v>
      </c>
      <c r="AW10" s="36">
        <f t="shared" ref="AW10:AW28" si="27">AV10/AV$30*100</f>
        <v>0</v>
      </c>
      <c r="AX10" s="31">
        <v>0</v>
      </c>
      <c r="AY10" s="32">
        <f t="shared" ref="AY10:AY28" si="28">AX10/AX$30*100</f>
        <v>0</v>
      </c>
      <c r="AZ10" s="33">
        <v>0</v>
      </c>
      <c r="BA10" s="32">
        <f t="shared" ref="BA10:BA28" si="29">AZ10/AZ$30*100</f>
        <v>0</v>
      </c>
      <c r="BB10" s="34">
        <v>0</v>
      </c>
      <c r="BC10" s="35">
        <f t="shared" ref="BC10:BC28" si="30">AX10+AZ10</f>
        <v>0</v>
      </c>
      <c r="BD10" s="36">
        <f t="shared" ref="BD10:BD28" si="31">BC10/BC$30*100</f>
        <v>0</v>
      </c>
      <c r="BE10" s="31">
        <v>0</v>
      </c>
      <c r="BF10" s="32">
        <f t="shared" ref="BF10:BF28" si="32">BE10/BE$30*100</f>
        <v>0</v>
      </c>
      <c r="BG10" s="33">
        <v>0</v>
      </c>
      <c r="BH10" s="32">
        <f t="shared" ref="BH10:BH28" si="33">BG10/BG$30*100</f>
        <v>0</v>
      </c>
      <c r="BI10" s="34">
        <v>0</v>
      </c>
      <c r="BJ10" s="35">
        <f t="shared" ref="BJ10:BJ28" si="34">BE10+BG10</f>
        <v>0</v>
      </c>
      <c r="BK10" s="36">
        <f t="shared" ref="BK10:BK28" si="35">BJ10/BJ$30*100</f>
        <v>0</v>
      </c>
      <c r="BL10" s="31">
        <v>0</v>
      </c>
      <c r="BM10" s="32">
        <f t="shared" ref="BM10:BM28" si="36">BL10/BL$30*100</f>
        <v>0</v>
      </c>
      <c r="BN10" s="33">
        <v>0</v>
      </c>
      <c r="BO10" s="32">
        <f t="shared" ref="BO10:BO28" si="37">BN10/BN$30*100</f>
        <v>0</v>
      </c>
      <c r="BP10" s="34">
        <v>0</v>
      </c>
      <c r="BQ10" s="35">
        <f t="shared" ref="BQ10:BQ28" si="38">BL10+BN10</f>
        <v>0</v>
      </c>
      <c r="BR10" s="36">
        <f t="shared" ref="BR10:BR28" si="39">BQ10/BQ$30*100</f>
        <v>0</v>
      </c>
      <c r="BS10" s="9"/>
      <c r="BT10" s="9"/>
      <c r="BU10" s="9"/>
      <c r="BV10" s="9"/>
    </row>
    <row r="11" spans="1:102" ht="13" x14ac:dyDescent="0.3">
      <c r="A11" s="27" t="s">
        <v>38</v>
      </c>
      <c r="B11" s="9">
        <v>1898484</v>
      </c>
      <c r="C11" s="28">
        <f t="shared" si="0"/>
        <v>6.4982635268134441</v>
      </c>
      <c r="D11" s="9">
        <v>1809836</v>
      </c>
      <c r="E11" s="28">
        <f t="shared" si="1"/>
        <v>6.0528502511558484</v>
      </c>
      <c r="F11" s="29">
        <f t="shared" si="2"/>
        <v>3708320</v>
      </c>
      <c r="G11" s="30">
        <f t="shared" si="3"/>
        <v>6.2729751359742032</v>
      </c>
      <c r="H11" s="31">
        <v>0</v>
      </c>
      <c r="I11" s="32">
        <f t="shared" si="4"/>
        <v>0</v>
      </c>
      <c r="J11" s="33">
        <v>0</v>
      </c>
      <c r="K11" s="32">
        <f t="shared" si="5"/>
        <v>0</v>
      </c>
      <c r="L11" s="34">
        <v>0</v>
      </c>
      <c r="M11" s="35">
        <f t="shared" si="6"/>
        <v>0</v>
      </c>
      <c r="N11" s="36">
        <f t="shared" si="7"/>
        <v>0</v>
      </c>
      <c r="O11" s="31">
        <v>0</v>
      </c>
      <c r="P11" s="32">
        <f t="shared" si="8"/>
        <v>0</v>
      </c>
      <c r="Q11" s="33">
        <v>0</v>
      </c>
      <c r="R11" s="32">
        <f t="shared" si="9"/>
        <v>0</v>
      </c>
      <c r="S11" s="34">
        <v>0</v>
      </c>
      <c r="T11" s="35">
        <f t="shared" si="10"/>
        <v>0</v>
      </c>
      <c r="U11" s="36">
        <f t="shared" si="11"/>
        <v>0</v>
      </c>
      <c r="V11" s="31">
        <v>0</v>
      </c>
      <c r="W11" s="32">
        <f t="shared" si="12"/>
        <v>0</v>
      </c>
      <c r="X11" s="33">
        <v>0</v>
      </c>
      <c r="Y11" s="32">
        <f t="shared" si="13"/>
        <v>0</v>
      </c>
      <c r="Z11" s="34">
        <v>0</v>
      </c>
      <c r="AA11" s="35">
        <f t="shared" si="14"/>
        <v>0</v>
      </c>
      <c r="AB11" s="36">
        <f t="shared" si="15"/>
        <v>0</v>
      </c>
      <c r="AC11" s="31">
        <v>0</v>
      </c>
      <c r="AD11" s="32">
        <f t="shared" si="16"/>
        <v>0</v>
      </c>
      <c r="AE11" s="33">
        <v>0</v>
      </c>
      <c r="AF11" s="32">
        <f t="shared" si="17"/>
        <v>0</v>
      </c>
      <c r="AG11" s="34">
        <v>0</v>
      </c>
      <c r="AH11" s="35">
        <f t="shared" si="18"/>
        <v>0</v>
      </c>
      <c r="AI11" s="36">
        <f t="shared" si="19"/>
        <v>0</v>
      </c>
      <c r="AJ11" s="31">
        <v>0</v>
      </c>
      <c r="AK11" s="32">
        <f t="shared" si="20"/>
        <v>0</v>
      </c>
      <c r="AL11" s="33">
        <v>0</v>
      </c>
      <c r="AM11" s="32">
        <f t="shared" si="21"/>
        <v>0</v>
      </c>
      <c r="AN11" s="34">
        <v>0</v>
      </c>
      <c r="AO11" s="35">
        <f t="shared" si="22"/>
        <v>0</v>
      </c>
      <c r="AP11" s="36">
        <f t="shared" si="23"/>
        <v>0</v>
      </c>
      <c r="AQ11" s="31">
        <v>0</v>
      </c>
      <c r="AR11" s="32">
        <f t="shared" si="24"/>
        <v>0</v>
      </c>
      <c r="AS11" s="33">
        <v>0</v>
      </c>
      <c r="AT11" s="32">
        <f t="shared" si="25"/>
        <v>0</v>
      </c>
      <c r="AU11" s="34">
        <v>0</v>
      </c>
      <c r="AV11" s="35">
        <f t="shared" si="26"/>
        <v>0</v>
      </c>
      <c r="AW11" s="36">
        <f t="shared" si="27"/>
        <v>0</v>
      </c>
      <c r="AX11" s="31">
        <v>0</v>
      </c>
      <c r="AY11" s="32">
        <f t="shared" si="28"/>
        <v>0</v>
      </c>
      <c r="AZ11" s="33">
        <v>0</v>
      </c>
      <c r="BA11" s="32">
        <f t="shared" si="29"/>
        <v>0</v>
      </c>
      <c r="BB11" s="34">
        <v>0</v>
      </c>
      <c r="BC11" s="35">
        <f t="shared" si="30"/>
        <v>0</v>
      </c>
      <c r="BD11" s="36">
        <f t="shared" si="31"/>
        <v>0</v>
      </c>
      <c r="BE11" s="31">
        <v>0</v>
      </c>
      <c r="BF11" s="32">
        <f t="shared" si="32"/>
        <v>0</v>
      </c>
      <c r="BG11" s="33">
        <v>0</v>
      </c>
      <c r="BH11" s="32">
        <f t="shared" si="33"/>
        <v>0</v>
      </c>
      <c r="BI11" s="34">
        <v>0</v>
      </c>
      <c r="BJ11" s="35">
        <f t="shared" si="34"/>
        <v>0</v>
      </c>
      <c r="BK11" s="36">
        <f t="shared" si="35"/>
        <v>0</v>
      </c>
      <c r="BL11" s="75">
        <v>0</v>
      </c>
      <c r="BM11" s="32">
        <f t="shared" si="36"/>
        <v>0</v>
      </c>
      <c r="BN11" s="75">
        <v>0</v>
      </c>
      <c r="BO11" s="32">
        <f t="shared" si="37"/>
        <v>0</v>
      </c>
      <c r="BP11" s="34">
        <v>0</v>
      </c>
      <c r="BQ11" s="35">
        <f t="shared" si="38"/>
        <v>0</v>
      </c>
      <c r="BR11" s="36">
        <f t="shared" si="39"/>
        <v>0</v>
      </c>
      <c r="BS11" s="9"/>
      <c r="BT11" s="9"/>
      <c r="BU11" s="9"/>
      <c r="BV11" s="9"/>
    </row>
    <row r="12" spans="1:102" ht="13" x14ac:dyDescent="0.3">
      <c r="A12" s="27" t="s">
        <v>39</v>
      </c>
      <c r="B12" s="9">
        <v>1768144</v>
      </c>
      <c r="C12" s="28">
        <f t="shared" si="0"/>
        <v>6.052126678630966</v>
      </c>
      <c r="D12" s="9">
        <v>1682638</v>
      </c>
      <c r="E12" s="28">
        <f t="shared" si="1"/>
        <v>5.6274468188854536</v>
      </c>
      <c r="F12" s="29">
        <f t="shared" si="2"/>
        <v>3450782</v>
      </c>
      <c r="G12" s="30">
        <f t="shared" si="3"/>
        <v>5.8373251730345093</v>
      </c>
      <c r="H12" s="31">
        <v>0</v>
      </c>
      <c r="I12" s="32">
        <f t="shared" si="4"/>
        <v>0</v>
      </c>
      <c r="J12" s="33">
        <v>1</v>
      </c>
      <c r="K12" s="32">
        <f t="shared" si="5"/>
        <v>6.637902422834384E-3</v>
      </c>
      <c r="L12" s="34">
        <v>0</v>
      </c>
      <c r="M12" s="35">
        <f t="shared" si="6"/>
        <v>1</v>
      </c>
      <c r="N12" s="36">
        <f t="shared" si="7"/>
        <v>2.8535555301906178E-3</v>
      </c>
      <c r="O12" s="31">
        <v>0</v>
      </c>
      <c r="P12" s="32">
        <f t="shared" si="8"/>
        <v>0</v>
      </c>
      <c r="Q12" s="33">
        <v>1</v>
      </c>
      <c r="R12" s="32">
        <f t="shared" si="9"/>
        <v>7.840677434530343E-3</v>
      </c>
      <c r="S12" s="34">
        <v>0</v>
      </c>
      <c r="T12" s="35">
        <f t="shared" si="10"/>
        <v>1</v>
      </c>
      <c r="U12" s="36">
        <f t="shared" si="11"/>
        <v>3.3003300330032999E-3</v>
      </c>
      <c r="V12" s="31">
        <v>0</v>
      </c>
      <c r="W12" s="32">
        <f t="shared" si="12"/>
        <v>0</v>
      </c>
      <c r="X12" s="33">
        <v>1</v>
      </c>
      <c r="Y12" s="32">
        <f t="shared" si="13"/>
        <v>1.0390689941812137E-2</v>
      </c>
      <c r="Z12" s="34">
        <v>0</v>
      </c>
      <c r="AA12" s="35">
        <f t="shared" si="14"/>
        <v>1</v>
      </c>
      <c r="AB12" s="36">
        <f t="shared" si="15"/>
        <v>4.245563386261357E-3</v>
      </c>
      <c r="AC12" s="31">
        <v>0</v>
      </c>
      <c r="AD12" s="32">
        <f t="shared" si="16"/>
        <v>0</v>
      </c>
      <c r="AE12" s="33">
        <v>1</v>
      </c>
      <c r="AF12" s="32">
        <f t="shared" si="17"/>
        <v>1.6490765171503958E-2</v>
      </c>
      <c r="AG12" s="34">
        <v>0</v>
      </c>
      <c r="AH12" s="35">
        <f t="shared" si="18"/>
        <v>1</v>
      </c>
      <c r="AI12" s="36">
        <f t="shared" si="19"/>
        <v>6.4796215900991385E-3</v>
      </c>
      <c r="AJ12" s="31">
        <v>0</v>
      </c>
      <c r="AK12" s="32">
        <f t="shared" si="20"/>
        <v>0</v>
      </c>
      <c r="AL12" s="33">
        <v>0</v>
      </c>
      <c r="AM12" s="32">
        <f t="shared" si="21"/>
        <v>0</v>
      </c>
      <c r="AN12" s="34">
        <v>0</v>
      </c>
      <c r="AO12" s="35">
        <f t="shared" si="22"/>
        <v>0</v>
      </c>
      <c r="AP12" s="36">
        <f t="shared" si="23"/>
        <v>0</v>
      </c>
      <c r="AQ12" s="31">
        <v>0</v>
      </c>
      <c r="AR12" s="32">
        <f t="shared" si="24"/>
        <v>0</v>
      </c>
      <c r="AS12" s="33">
        <v>0</v>
      </c>
      <c r="AT12" s="32">
        <f t="shared" si="25"/>
        <v>0</v>
      </c>
      <c r="AU12" s="34">
        <v>0</v>
      </c>
      <c r="AV12" s="35">
        <f t="shared" si="26"/>
        <v>0</v>
      </c>
      <c r="AW12" s="36">
        <f t="shared" si="27"/>
        <v>0</v>
      </c>
      <c r="AX12" s="31">
        <v>0</v>
      </c>
      <c r="AY12" s="32">
        <f t="shared" si="28"/>
        <v>0</v>
      </c>
      <c r="AZ12" s="33">
        <v>0</v>
      </c>
      <c r="BA12" s="32">
        <f t="shared" si="29"/>
        <v>0</v>
      </c>
      <c r="BB12" s="34">
        <v>0</v>
      </c>
      <c r="BC12" s="35">
        <f t="shared" si="30"/>
        <v>0</v>
      </c>
      <c r="BD12" s="36">
        <f t="shared" si="31"/>
        <v>0</v>
      </c>
      <c r="BE12" s="31">
        <v>0</v>
      </c>
      <c r="BF12" s="32">
        <f t="shared" si="32"/>
        <v>0</v>
      </c>
      <c r="BG12" s="33">
        <v>0</v>
      </c>
      <c r="BH12" s="32">
        <f t="shared" si="33"/>
        <v>0</v>
      </c>
      <c r="BI12" s="34">
        <v>0</v>
      </c>
      <c r="BJ12" s="35">
        <f t="shared" si="34"/>
        <v>0</v>
      </c>
      <c r="BK12" s="36">
        <f t="shared" si="35"/>
        <v>0</v>
      </c>
      <c r="BL12" s="75">
        <v>0</v>
      </c>
      <c r="BM12" s="32">
        <f t="shared" si="36"/>
        <v>0</v>
      </c>
      <c r="BN12" s="75">
        <v>0</v>
      </c>
      <c r="BO12" s="32">
        <f t="shared" si="37"/>
        <v>0</v>
      </c>
      <c r="BP12" s="34">
        <v>0</v>
      </c>
      <c r="BQ12" s="35">
        <f t="shared" si="38"/>
        <v>0</v>
      </c>
      <c r="BR12" s="36">
        <f t="shared" si="39"/>
        <v>0</v>
      </c>
      <c r="BS12" s="9"/>
      <c r="BT12" s="9"/>
      <c r="BU12" s="9"/>
      <c r="BV12" s="9"/>
    </row>
    <row r="13" spans="1:102" ht="13" x14ac:dyDescent="0.3">
      <c r="A13" s="27" t="s">
        <v>40</v>
      </c>
      <c r="B13" s="9">
        <v>1680191</v>
      </c>
      <c r="C13" s="28">
        <f t="shared" si="0"/>
        <v>5.7510750121571776</v>
      </c>
      <c r="D13" s="9">
        <v>1590604</v>
      </c>
      <c r="E13" s="28">
        <f t="shared" si="1"/>
        <v>5.3196465430511362</v>
      </c>
      <c r="F13" s="29">
        <f t="shared" si="2"/>
        <v>3270795</v>
      </c>
      <c r="G13" s="30">
        <f t="shared" si="3"/>
        <v>5.5328600848547973</v>
      </c>
      <c r="H13" s="31">
        <v>5</v>
      </c>
      <c r="I13" s="32">
        <f t="shared" si="4"/>
        <v>2.5026277591471042E-2</v>
      </c>
      <c r="J13" s="33">
        <v>3</v>
      </c>
      <c r="K13" s="32">
        <f t="shared" si="5"/>
        <v>1.9913707268503153E-2</v>
      </c>
      <c r="L13" s="34">
        <v>0</v>
      </c>
      <c r="M13" s="35">
        <f t="shared" si="6"/>
        <v>8</v>
      </c>
      <c r="N13" s="36">
        <f t="shared" si="7"/>
        <v>2.2828444241524942E-2</v>
      </c>
      <c r="O13" s="31">
        <v>5</v>
      </c>
      <c r="P13" s="32">
        <f t="shared" si="8"/>
        <v>2.8496523424142259E-2</v>
      </c>
      <c r="Q13" s="33">
        <v>3</v>
      </c>
      <c r="R13" s="32">
        <f t="shared" si="9"/>
        <v>2.3522032303591029E-2</v>
      </c>
      <c r="S13" s="34">
        <v>0</v>
      </c>
      <c r="T13" s="35">
        <f t="shared" si="10"/>
        <v>8</v>
      </c>
      <c r="U13" s="36">
        <f t="shared" si="11"/>
        <v>2.6402640264026399E-2</v>
      </c>
      <c r="V13" s="31">
        <v>5</v>
      </c>
      <c r="W13" s="32">
        <f t="shared" si="12"/>
        <v>3.5893754486719311E-2</v>
      </c>
      <c r="X13" s="33">
        <v>3</v>
      </c>
      <c r="Y13" s="32">
        <f t="shared" si="13"/>
        <v>3.1172069825436407E-2</v>
      </c>
      <c r="Z13" s="34">
        <v>0</v>
      </c>
      <c r="AA13" s="35">
        <f t="shared" si="14"/>
        <v>8</v>
      </c>
      <c r="AB13" s="36">
        <f t="shared" si="15"/>
        <v>3.3964507090090856E-2</v>
      </c>
      <c r="AC13" s="31">
        <v>3</v>
      </c>
      <c r="AD13" s="32">
        <f t="shared" si="16"/>
        <v>3.2020493115593976E-2</v>
      </c>
      <c r="AE13" s="33">
        <v>3</v>
      </c>
      <c r="AF13" s="32">
        <f t="shared" si="17"/>
        <v>4.9472295514511877E-2</v>
      </c>
      <c r="AG13" s="34">
        <v>0</v>
      </c>
      <c r="AH13" s="35">
        <f t="shared" si="18"/>
        <v>6</v>
      </c>
      <c r="AI13" s="36">
        <f t="shared" si="19"/>
        <v>3.8877729540594826E-2</v>
      </c>
      <c r="AJ13" s="31">
        <v>2</v>
      </c>
      <c r="AK13" s="32">
        <f t="shared" si="20"/>
        <v>4.4043162299053071E-2</v>
      </c>
      <c r="AL13" s="33">
        <v>3</v>
      </c>
      <c r="AM13" s="32">
        <f t="shared" si="21"/>
        <v>0.1064207165661582</v>
      </c>
      <c r="AN13" s="34">
        <v>0</v>
      </c>
      <c r="AO13" s="35">
        <f t="shared" si="22"/>
        <v>5</v>
      </c>
      <c r="AP13" s="36">
        <f t="shared" si="23"/>
        <v>6.7934782608695649E-2</v>
      </c>
      <c r="AQ13" s="31">
        <v>1</v>
      </c>
      <c r="AR13" s="32">
        <f t="shared" si="24"/>
        <v>7.2150072150072145E-2</v>
      </c>
      <c r="AS13" s="33">
        <v>1</v>
      </c>
      <c r="AT13" s="32">
        <f t="shared" si="25"/>
        <v>0.11173184357541899</v>
      </c>
      <c r="AU13" s="34">
        <v>0</v>
      </c>
      <c r="AV13" s="35">
        <f t="shared" si="26"/>
        <v>2</v>
      </c>
      <c r="AW13" s="36">
        <f t="shared" si="27"/>
        <v>8.7680841736080664E-2</v>
      </c>
      <c r="AX13" s="31">
        <v>0</v>
      </c>
      <c r="AY13" s="32">
        <f t="shared" si="28"/>
        <v>0</v>
      </c>
      <c r="AZ13" s="33">
        <v>0</v>
      </c>
      <c r="BA13" s="32">
        <f t="shared" si="29"/>
        <v>0</v>
      </c>
      <c r="BB13" s="34">
        <v>0</v>
      </c>
      <c r="BC13" s="35">
        <f t="shared" si="30"/>
        <v>0</v>
      </c>
      <c r="BD13" s="36">
        <f t="shared" si="31"/>
        <v>0</v>
      </c>
      <c r="BE13" s="31">
        <v>0</v>
      </c>
      <c r="BF13" s="32">
        <f t="shared" si="32"/>
        <v>0</v>
      </c>
      <c r="BG13" s="33">
        <v>0</v>
      </c>
      <c r="BH13" s="32">
        <f t="shared" si="33"/>
        <v>0</v>
      </c>
      <c r="BI13" s="34">
        <v>0</v>
      </c>
      <c r="BJ13" s="35">
        <f t="shared" si="34"/>
        <v>0</v>
      </c>
      <c r="BK13" s="36">
        <f t="shared" si="35"/>
        <v>0</v>
      </c>
      <c r="BL13" s="7">
        <v>0</v>
      </c>
      <c r="BM13" s="32">
        <f t="shared" si="36"/>
        <v>0</v>
      </c>
      <c r="BN13" s="7">
        <v>0</v>
      </c>
      <c r="BO13" s="32">
        <f t="shared" si="37"/>
        <v>0</v>
      </c>
      <c r="BP13" s="34">
        <v>0</v>
      </c>
      <c r="BQ13" s="35">
        <f t="shared" si="38"/>
        <v>0</v>
      </c>
      <c r="BR13" s="36">
        <f t="shared" si="39"/>
        <v>0</v>
      </c>
      <c r="BS13" s="9"/>
      <c r="BT13" s="9"/>
      <c r="BU13" s="9"/>
      <c r="BV13" s="9"/>
    </row>
    <row r="14" spans="1:102" ht="13" x14ac:dyDescent="0.3">
      <c r="A14" s="27" t="s">
        <v>41</v>
      </c>
      <c r="B14" s="9">
        <v>1913637</v>
      </c>
      <c r="C14" s="28">
        <f t="shared" si="0"/>
        <v>6.5501302727127007</v>
      </c>
      <c r="D14" s="9">
        <v>1804323</v>
      </c>
      <c r="E14" s="28">
        <f t="shared" si="1"/>
        <v>6.0344124681552769</v>
      </c>
      <c r="F14" s="29">
        <f t="shared" si="2"/>
        <v>3717960</v>
      </c>
      <c r="G14" s="30">
        <f t="shared" si="3"/>
        <v>6.2892821106448862</v>
      </c>
      <c r="H14" s="31">
        <v>11</v>
      </c>
      <c r="I14" s="32">
        <f t="shared" si="4"/>
        <v>5.5057810701236297E-2</v>
      </c>
      <c r="J14" s="33">
        <v>8</v>
      </c>
      <c r="K14" s="32">
        <f t="shared" si="5"/>
        <v>5.3103219382675072E-2</v>
      </c>
      <c r="L14" s="34">
        <v>0</v>
      </c>
      <c r="M14" s="35">
        <f t="shared" si="6"/>
        <v>19</v>
      </c>
      <c r="N14" s="36">
        <f t="shared" si="7"/>
        <v>5.4217555073621734E-2</v>
      </c>
      <c r="O14" s="31">
        <v>9</v>
      </c>
      <c r="P14" s="32">
        <f t="shared" si="8"/>
        <v>5.1293742163456058E-2</v>
      </c>
      <c r="Q14" s="33">
        <v>7</v>
      </c>
      <c r="R14" s="32">
        <f t="shared" si="9"/>
        <v>5.4884742041712405E-2</v>
      </c>
      <c r="S14" s="34">
        <v>0</v>
      </c>
      <c r="T14" s="35">
        <f t="shared" si="10"/>
        <v>16</v>
      </c>
      <c r="U14" s="36">
        <f t="shared" si="11"/>
        <v>5.2805280528052799E-2</v>
      </c>
      <c r="V14" s="31">
        <v>6</v>
      </c>
      <c r="W14" s="32">
        <f t="shared" si="12"/>
        <v>4.3072505384063174E-2</v>
      </c>
      <c r="X14" s="33">
        <v>6</v>
      </c>
      <c r="Y14" s="32">
        <f t="shared" si="13"/>
        <v>6.2344139650872814E-2</v>
      </c>
      <c r="Z14" s="34">
        <v>0</v>
      </c>
      <c r="AA14" s="35">
        <f t="shared" si="14"/>
        <v>12</v>
      </c>
      <c r="AB14" s="36">
        <f t="shared" si="15"/>
        <v>5.0946760635136278E-2</v>
      </c>
      <c r="AC14" s="31">
        <v>5</v>
      </c>
      <c r="AD14" s="32">
        <f t="shared" si="16"/>
        <v>5.3367488525989971E-2</v>
      </c>
      <c r="AE14" s="33">
        <v>4</v>
      </c>
      <c r="AF14" s="32">
        <f t="shared" si="17"/>
        <v>6.5963060686015831E-2</v>
      </c>
      <c r="AG14" s="34">
        <v>0</v>
      </c>
      <c r="AH14" s="35">
        <f t="shared" si="18"/>
        <v>9</v>
      </c>
      <c r="AI14" s="36">
        <f t="shared" si="19"/>
        <v>5.8316594310892242E-2</v>
      </c>
      <c r="AJ14" s="31">
        <v>3</v>
      </c>
      <c r="AK14" s="32">
        <f t="shared" si="20"/>
        <v>6.6064743448579613E-2</v>
      </c>
      <c r="AL14" s="33">
        <v>4</v>
      </c>
      <c r="AM14" s="32">
        <f t="shared" si="21"/>
        <v>0.14189428875487761</v>
      </c>
      <c r="AN14" s="34">
        <v>0</v>
      </c>
      <c r="AO14" s="35">
        <f t="shared" si="22"/>
        <v>7</v>
      </c>
      <c r="AP14" s="36">
        <f t="shared" si="23"/>
        <v>9.5108695652173919E-2</v>
      </c>
      <c r="AQ14" s="31">
        <v>0</v>
      </c>
      <c r="AR14" s="32">
        <f t="shared" si="24"/>
        <v>0</v>
      </c>
      <c r="AS14" s="33">
        <v>2</v>
      </c>
      <c r="AT14" s="32">
        <f t="shared" si="25"/>
        <v>0.22346368715083798</v>
      </c>
      <c r="AU14" s="34">
        <v>0</v>
      </c>
      <c r="AV14" s="35">
        <f t="shared" si="26"/>
        <v>2</v>
      </c>
      <c r="AW14" s="36">
        <f t="shared" si="27"/>
        <v>8.7680841736080664E-2</v>
      </c>
      <c r="AX14" s="31">
        <v>0</v>
      </c>
      <c r="AY14" s="32">
        <f t="shared" si="28"/>
        <v>0</v>
      </c>
      <c r="AZ14" s="33">
        <v>1</v>
      </c>
      <c r="BA14" s="32">
        <f t="shared" si="29"/>
        <v>0.5181347150259068</v>
      </c>
      <c r="BB14" s="34">
        <v>0</v>
      </c>
      <c r="BC14" s="35">
        <f t="shared" si="30"/>
        <v>1</v>
      </c>
      <c r="BD14" s="36">
        <f t="shared" si="31"/>
        <v>0.22573363431151239</v>
      </c>
      <c r="BE14" s="31">
        <v>0</v>
      </c>
      <c r="BF14" s="32">
        <f t="shared" si="32"/>
        <v>0</v>
      </c>
      <c r="BG14" s="33">
        <v>0</v>
      </c>
      <c r="BH14" s="32">
        <f t="shared" si="33"/>
        <v>0</v>
      </c>
      <c r="BI14" s="34">
        <v>0</v>
      </c>
      <c r="BJ14" s="35">
        <f t="shared" si="34"/>
        <v>0</v>
      </c>
      <c r="BK14" s="36">
        <f t="shared" si="35"/>
        <v>0</v>
      </c>
      <c r="BL14" s="7">
        <v>0</v>
      </c>
      <c r="BM14" s="32">
        <f t="shared" si="36"/>
        <v>0</v>
      </c>
      <c r="BN14" s="7">
        <v>0</v>
      </c>
      <c r="BO14" s="32">
        <f t="shared" si="37"/>
        <v>0</v>
      </c>
      <c r="BP14" s="34">
        <v>0</v>
      </c>
      <c r="BQ14" s="35">
        <f t="shared" si="38"/>
        <v>0</v>
      </c>
      <c r="BR14" s="36">
        <f t="shared" si="39"/>
        <v>0</v>
      </c>
      <c r="BS14" s="9"/>
      <c r="BT14" s="9"/>
      <c r="BU14" s="9"/>
      <c r="BV14" s="9"/>
    </row>
    <row r="15" spans="1:102" ht="13" x14ac:dyDescent="0.3">
      <c r="A15" s="27" t="s">
        <v>42</v>
      </c>
      <c r="B15" s="9">
        <v>2040911</v>
      </c>
      <c r="C15" s="28">
        <f t="shared" si="0"/>
        <v>6.985772602124829</v>
      </c>
      <c r="D15" s="9">
        <v>1981361</v>
      </c>
      <c r="E15" s="28">
        <f t="shared" si="1"/>
        <v>6.6265017529104311</v>
      </c>
      <c r="F15" s="29">
        <f t="shared" si="2"/>
        <v>4022272</v>
      </c>
      <c r="G15" s="30">
        <f t="shared" si="3"/>
        <v>6.8040547326350547</v>
      </c>
      <c r="H15" s="31">
        <v>20</v>
      </c>
      <c r="I15" s="32">
        <f t="shared" si="4"/>
        <v>0.10010511036588417</v>
      </c>
      <c r="J15" s="33">
        <v>15</v>
      </c>
      <c r="K15" s="32">
        <f t="shared" si="5"/>
        <v>9.9568536342515765E-2</v>
      </c>
      <c r="L15" s="34">
        <v>0</v>
      </c>
      <c r="M15" s="35">
        <f t="shared" si="6"/>
        <v>35</v>
      </c>
      <c r="N15" s="36">
        <f t="shared" si="7"/>
        <v>9.9874443556671619E-2</v>
      </c>
      <c r="O15" s="31">
        <v>19</v>
      </c>
      <c r="P15" s="32">
        <f t="shared" si="8"/>
        <v>0.10828678901174058</v>
      </c>
      <c r="Q15" s="33">
        <v>15</v>
      </c>
      <c r="R15" s="32">
        <f t="shared" si="9"/>
        <v>0.11761016151795516</v>
      </c>
      <c r="S15" s="34">
        <v>0</v>
      </c>
      <c r="T15" s="35">
        <f t="shared" si="10"/>
        <v>34</v>
      </c>
      <c r="U15" s="36">
        <f t="shared" si="11"/>
        <v>0.11221122112211222</v>
      </c>
      <c r="V15" s="31">
        <v>15</v>
      </c>
      <c r="W15" s="32">
        <f t="shared" si="12"/>
        <v>0.10768126346015792</v>
      </c>
      <c r="X15" s="33">
        <v>12</v>
      </c>
      <c r="Y15" s="32">
        <f t="shared" si="13"/>
        <v>0.12468827930174563</v>
      </c>
      <c r="Z15" s="34">
        <v>0</v>
      </c>
      <c r="AA15" s="35">
        <f t="shared" si="14"/>
        <v>27</v>
      </c>
      <c r="AB15" s="36">
        <f t="shared" si="15"/>
        <v>0.11463021142905665</v>
      </c>
      <c r="AC15" s="31">
        <v>11</v>
      </c>
      <c r="AD15" s="32">
        <f t="shared" si="16"/>
        <v>0.11740847475717794</v>
      </c>
      <c r="AE15" s="33">
        <v>10</v>
      </c>
      <c r="AF15" s="32">
        <f t="shared" si="17"/>
        <v>0.16490765171503957</v>
      </c>
      <c r="AG15" s="34">
        <v>0</v>
      </c>
      <c r="AH15" s="35">
        <f t="shared" si="18"/>
        <v>21</v>
      </c>
      <c r="AI15" s="36">
        <f t="shared" si="19"/>
        <v>0.13607205339208189</v>
      </c>
      <c r="AJ15" s="31">
        <v>3</v>
      </c>
      <c r="AK15" s="32">
        <f t="shared" si="20"/>
        <v>6.6064743448579613E-2</v>
      </c>
      <c r="AL15" s="33">
        <v>6</v>
      </c>
      <c r="AM15" s="32">
        <f t="shared" si="21"/>
        <v>0.2128414331323164</v>
      </c>
      <c r="AN15" s="34">
        <v>0</v>
      </c>
      <c r="AO15" s="35">
        <f t="shared" si="22"/>
        <v>9</v>
      </c>
      <c r="AP15" s="36">
        <f t="shared" si="23"/>
        <v>0.12228260869565219</v>
      </c>
      <c r="AQ15" s="31">
        <v>1</v>
      </c>
      <c r="AR15" s="32">
        <f t="shared" si="24"/>
        <v>7.2150072150072145E-2</v>
      </c>
      <c r="AS15" s="33">
        <v>3</v>
      </c>
      <c r="AT15" s="32">
        <f t="shared" si="25"/>
        <v>0.33519553072625696</v>
      </c>
      <c r="AU15" s="34">
        <v>0</v>
      </c>
      <c r="AV15" s="35">
        <f t="shared" si="26"/>
        <v>4</v>
      </c>
      <c r="AW15" s="36">
        <f t="shared" si="27"/>
        <v>0.17536168347216133</v>
      </c>
      <c r="AX15" s="31">
        <v>0</v>
      </c>
      <c r="AY15" s="32">
        <f t="shared" si="28"/>
        <v>0</v>
      </c>
      <c r="AZ15" s="33">
        <v>1</v>
      </c>
      <c r="BA15" s="32">
        <f t="shared" si="29"/>
        <v>0.5181347150259068</v>
      </c>
      <c r="BB15" s="34">
        <v>0</v>
      </c>
      <c r="BC15" s="35">
        <f t="shared" si="30"/>
        <v>1</v>
      </c>
      <c r="BD15" s="36">
        <f t="shared" si="31"/>
        <v>0.22573363431151239</v>
      </c>
      <c r="BE15" s="31">
        <v>0</v>
      </c>
      <c r="BF15" s="32">
        <f t="shared" si="32"/>
        <v>0</v>
      </c>
      <c r="BG15" s="33">
        <v>0</v>
      </c>
      <c r="BH15" s="32">
        <f t="shared" si="33"/>
        <v>0</v>
      </c>
      <c r="BI15" s="34">
        <v>0</v>
      </c>
      <c r="BJ15" s="35">
        <f t="shared" si="34"/>
        <v>0</v>
      </c>
      <c r="BK15" s="36">
        <f t="shared" si="35"/>
        <v>0</v>
      </c>
      <c r="BL15" s="7">
        <v>0</v>
      </c>
      <c r="BM15" s="32">
        <f t="shared" si="36"/>
        <v>0</v>
      </c>
      <c r="BN15" s="7">
        <v>0</v>
      </c>
      <c r="BO15" s="32">
        <f t="shared" si="37"/>
        <v>0</v>
      </c>
      <c r="BP15" s="34">
        <v>0</v>
      </c>
      <c r="BQ15" s="35">
        <f t="shared" si="38"/>
        <v>0</v>
      </c>
      <c r="BR15" s="36">
        <f t="shared" si="39"/>
        <v>0</v>
      </c>
      <c r="BS15" s="9"/>
      <c r="BT15" s="9"/>
      <c r="BU15" s="9"/>
      <c r="BV15" s="9"/>
    </row>
    <row r="16" spans="1:102" ht="13" x14ac:dyDescent="0.3">
      <c r="A16" s="27" t="s">
        <v>43</v>
      </c>
      <c r="B16" s="9">
        <v>1983871</v>
      </c>
      <c r="C16" s="28">
        <f t="shared" si="0"/>
        <v>6.7905321094109379</v>
      </c>
      <c r="D16" s="9">
        <v>1992159</v>
      </c>
      <c r="E16" s="28">
        <f t="shared" si="1"/>
        <v>6.6626147913360008</v>
      </c>
      <c r="F16" s="29">
        <f t="shared" si="2"/>
        <v>3976030</v>
      </c>
      <c r="G16" s="30">
        <f t="shared" si="3"/>
        <v>6.7258320020622566</v>
      </c>
      <c r="H16" s="31">
        <v>41</v>
      </c>
      <c r="I16" s="32">
        <f t="shared" si="4"/>
        <v>0.20521547625006256</v>
      </c>
      <c r="J16" s="33">
        <v>23</v>
      </c>
      <c r="K16" s="32">
        <f t="shared" si="5"/>
        <v>0.15267175572519084</v>
      </c>
      <c r="L16" s="34">
        <v>0</v>
      </c>
      <c r="M16" s="35">
        <f t="shared" si="6"/>
        <v>64</v>
      </c>
      <c r="N16" s="36">
        <f t="shared" si="7"/>
        <v>0.18262755393219954</v>
      </c>
      <c r="O16" s="31">
        <v>35</v>
      </c>
      <c r="P16" s="32">
        <f t="shared" si="8"/>
        <v>0.1994756639689958</v>
      </c>
      <c r="Q16" s="33">
        <v>20</v>
      </c>
      <c r="R16" s="32">
        <f t="shared" si="9"/>
        <v>0.15681354869060687</v>
      </c>
      <c r="S16" s="34">
        <v>0</v>
      </c>
      <c r="T16" s="35">
        <f t="shared" si="10"/>
        <v>55</v>
      </c>
      <c r="U16" s="36">
        <f t="shared" si="11"/>
        <v>0.18151815181518152</v>
      </c>
      <c r="V16" s="31">
        <v>28</v>
      </c>
      <c r="W16" s="32">
        <f t="shared" si="12"/>
        <v>0.20100502512562815</v>
      </c>
      <c r="X16" s="33">
        <v>15</v>
      </c>
      <c r="Y16" s="32">
        <f t="shared" si="13"/>
        <v>0.15586034912718205</v>
      </c>
      <c r="Z16" s="34">
        <v>0</v>
      </c>
      <c r="AA16" s="35">
        <f t="shared" si="14"/>
        <v>43</v>
      </c>
      <c r="AB16" s="36">
        <f t="shared" si="15"/>
        <v>0.18255922560923835</v>
      </c>
      <c r="AC16" s="31">
        <v>20</v>
      </c>
      <c r="AD16" s="32">
        <f t="shared" si="16"/>
        <v>0.21346995410395989</v>
      </c>
      <c r="AE16" s="33">
        <v>13</v>
      </c>
      <c r="AF16" s="32">
        <f t="shared" si="17"/>
        <v>0.21437994722955145</v>
      </c>
      <c r="AG16" s="34">
        <v>0</v>
      </c>
      <c r="AH16" s="35">
        <f t="shared" si="18"/>
        <v>33</v>
      </c>
      <c r="AI16" s="36">
        <f t="shared" si="19"/>
        <v>0.21382751247327159</v>
      </c>
      <c r="AJ16" s="31">
        <v>16</v>
      </c>
      <c r="AK16" s="32">
        <f t="shared" si="20"/>
        <v>0.35234529839242457</v>
      </c>
      <c r="AL16" s="33">
        <v>7</v>
      </c>
      <c r="AM16" s="32">
        <f t="shared" si="21"/>
        <v>0.24831500532103584</v>
      </c>
      <c r="AN16" s="34">
        <v>0</v>
      </c>
      <c r="AO16" s="35">
        <f t="shared" si="22"/>
        <v>23</v>
      </c>
      <c r="AP16" s="36">
        <f t="shared" si="23"/>
        <v>0.3125</v>
      </c>
      <c r="AQ16" s="31">
        <v>8</v>
      </c>
      <c r="AR16" s="32">
        <f t="shared" si="24"/>
        <v>0.57720057720057716</v>
      </c>
      <c r="AS16" s="33">
        <v>3</v>
      </c>
      <c r="AT16" s="32">
        <f t="shared" si="25"/>
        <v>0.33519553072625696</v>
      </c>
      <c r="AU16" s="34">
        <v>0</v>
      </c>
      <c r="AV16" s="35">
        <f t="shared" si="26"/>
        <v>11</v>
      </c>
      <c r="AW16" s="36">
        <f t="shared" si="27"/>
        <v>0.48224462954844366</v>
      </c>
      <c r="AX16" s="31">
        <v>0</v>
      </c>
      <c r="AY16" s="32">
        <f t="shared" si="28"/>
        <v>0</v>
      </c>
      <c r="AZ16" s="33">
        <v>0</v>
      </c>
      <c r="BA16" s="32">
        <f t="shared" si="29"/>
        <v>0</v>
      </c>
      <c r="BB16" s="34">
        <v>0</v>
      </c>
      <c r="BC16" s="35">
        <f t="shared" si="30"/>
        <v>0</v>
      </c>
      <c r="BD16" s="36">
        <f t="shared" si="31"/>
        <v>0</v>
      </c>
      <c r="BE16" s="31">
        <v>0</v>
      </c>
      <c r="BF16" s="32">
        <f t="shared" si="32"/>
        <v>0</v>
      </c>
      <c r="BG16" s="33">
        <v>0</v>
      </c>
      <c r="BH16" s="32">
        <f t="shared" si="33"/>
        <v>0</v>
      </c>
      <c r="BI16" s="34">
        <v>0</v>
      </c>
      <c r="BJ16" s="35">
        <f t="shared" si="34"/>
        <v>0</v>
      </c>
      <c r="BK16" s="36">
        <f t="shared" si="35"/>
        <v>0</v>
      </c>
      <c r="BL16" s="7">
        <v>0</v>
      </c>
      <c r="BM16" s="32">
        <f t="shared" si="36"/>
        <v>0</v>
      </c>
      <c r="BN16" s="7">
        <v>0</v>
      </c>
      <c r="BO16" s="32">
        <f t="shared" si="37"/>
        <v>0</v>
      </c>
      <c r="BP16" s="34">
        <v>0</v>
      </c>
      <c r="BQ16" s="35">
        <f t="shared" si="38"/>
        <v>0</v>
      </c>
      <c r="BR16" s="36">
        <f t="shared" si="39"/>
        <v>0</v>
      </c>
      <c r="BS16" s="9"/>
      <c r="BT16" s="9"/>
      <c r="BU16" s="9"/>
      <c r="BV16" s="9"/>
    </row>
    <row r="17" spans="1:74" ht="13" x14ac:dyDescent="0.3">
      <c r="A17" s="27" t="s">
        <v>44</v>
      </c>
      <c r="B17" s="9">
        <v>1936734</v>
      </c>
      <c r="C17" s="28">
        <f t="shared" si="0"/>
        <v>6.6291882962087172</v>
      </c>
      <c r="D17" s="9">
        <v>1964167</v>
      </c>
      <c r="E17" s="28">
        <f t="shared" si="1"/>
        <v>6.5689978093385424</v>
      </c>
      <c r="F17" s="29">
        <f t="shared" si="2"/>
        <v>3900901</v>
      </c>
      <c r="G17" s="30">
        <f t="shared" si="3"/>
        <v>6.5987441701085405</v>
      </c>
      <c r="H17" s="31">
        <v>55</v>
      </c>
      <c r="I17" s="32">
        <f t="shared" si="4"/>
        <v>0.27528905350618149</v>
      </c>
      <c r="J17" s="33">
        <v>44</v>
      </c>
      <c r="K17" s="32">
        <f t="shared" si="5"/>
        <v>0.29206770660471293</v>
      </c>
      <c r="L17" s="34">
        <v>0</v>
      </c>
      <c r="M17" s="35">
        <f t="shared" si="6"/>
        <v>99</v>
      </c>
      <c r="N17" s="36">
        <f t="shared" si="7"/>
        <v>0.28250199748887111</v>
      </c>
      <c r="O17" s="31">
        <v>50</v>
      </c>
      <c r="P17" s="32">
        <f t="shared" si="8"/>
        <v>0.2849652342414225</v>
      </c>
      <c r="Q17" s="33">
        <v>39</v>
      </c>
      <c r="R17" s="32">
        <f t="shared" si="9"/>
        <v>0.30578641994668343</v>
      </c>
      <c r="S17" s="34">
        <v>0</v>
      </c>
      <c r="T17" s="35">
        <f t="shared" si="10"/>
        <v>89</v>
      </c>
      <c r="U17" s="36">
        <f t="shared" si="11"/>
        <v>0.29372937293729373</v>
      </c>
      <c r="V17" s="31">
        <v>45</v>
      </c>
      <c r="W17" s="32">
        <f t="shared" si="12"/>
        <v>0.32304379038047382</v>
      </c>
      <c r="X17" s="33">
        <v>30</v>
      </c>
      <c r="Y17" s="32">
        <f t="shared" si="13"/>
        <v>0.3117206982543641</v>
      </c>
      <c r="Z17" s="34">
        <v>0</v>
      </c>
      <c r="AA17" s="35">
        <f t="shared" si="14"/>
        <v>75</v>
      </c>
      <c r="AB17" s="36">
        <f t="shared" si="15"/>
        <v>0.3184172539696018</v>
      </c>
      <c r="AC17" s="31">
        <v>33</v>
      </c>
      <c r="AD17" s="32">
        <f t="shared" si="16"/>
        <v>0.35222542427153375</v>
      </c>
      <c r="AE17" s="33">
        <v>18</v>
      </c>
      <c r="AF17" s="32">
        <f t="shared" si="17"/>
        <v>0.29683377308707121</v>
      </c>
      <c r="AG17" s="34">
        <v>0</v>
      </c>
      <c r="AH17" s="35">
        <f t="shared" si="18"/>
        <v>51</v>
      </c>
      <c r="AI17" s="36">
        <f t="shared" si="19"/>
        <v>0.33046070109505604</v>
      </c>
      <c r="AJ17" s="31">
        <v>15</v>
      </c>
      <c r="AK17" s="32">
        <f t="shared" si="20"/>
        <v>0.33032371724289805</v>
      </c>
      <c r="AL17" s="33">
        <v>8</v>
      </c>
      <c r="AM17" s="32">
        <f t="shared" si="21"/>
        <v>0.28378857750975522</v>
      </c>
      <c r="AN17" s="34">
        <v>0</v>
      </c>
      <c r="AO17" s="35">
        <f t="shared" si="22"/>
        <v>23</v>
      </c>
      <c r="AP17" s="36">
        <f t="shared" si="23"/>
        <v>0.3125</v>
      </c>
      <c r="AQ17" s="31">
        <v>5</v>
      </c>
      <c r="AR17" s="32">
        <f t="shared" si="24"/>
        <v>0.36075036075036077</v>
      </c>
      <c r="AS17" s="33">
        <v>4</v>
      </c>
      <c r="AT17" s="32">
        <f t="shared" si="25"/>
        <v>0.44692737430167595</v>
      </c>
      <c r="AU17" s="34">
        <v>0</v>
      </c>
      <c r="AV17" s="35">
        <f t="shared" si="26"/>
        <v>9</v>
      </c>
      <c r="AW17" s="36">
        <f t="shared" si="27"/>
        <v>0.39456378781236301</v>
      </c>
      <c r="AX17" s="31">
        <v>0</v>
      </c>
      <c r="AY17" s="32">
        <f t="shared" si="28"/>
        <v>0</v>
      </c>
      <c r="AZ17" s="33">
        <v>0</v>
      </c>
      <c r="BA17" s="32">
        <f t="shared" si="29"/>
        <v>0</v>
      </c>
      <c r="BB17" s="34">
        <v>0</v>
      </c>
      <c r="BC17" s="35">
        <f t="shared" si="30"/>
        <v>0</v>
      </c>
      <c r="BD17" s="36">
        <f t="shared" si="31"/>
        <v>0</v>
      </c>
      <c r="BE17" s="31">
        <v>0</v>
      </c>
      <c r="BF17" s="32">
        <f t="shared" si="32"/>
        <v>0</v>
      </c>
      <c r="BG17" s="33">
        <v>0</v>
      </c>
      <c r="BH17" s="32">
        <f t="shared" si="33"/>
        <v>0</v>
      </c>
      <c r="BI17" s="34">
        <v>0</v>
      </c>
      <c r="BJ17" s="35">
        <f t="shared" si="34"/>
        <v>0</v>
      </c>
      <c r="BK17" s="36">
        <f t="shared" si="35"/>
        <v>0</v>
      </c>
      <c r="BL17" s="7">
        <v>0</v>
      </c>
      <c r="BM17" s="32">
        <f t="shared" si="36"/>
        <v>0</v>
      </c>
      <c r="BN17" s="7">
        <v>0</v>
      </c>
      <c r="BO17" s="32">
        <f t="shared" si="37"/>
        <v>0</v>
      </c>
      <c r="BP17" s="34">
        <v>0</v>
      </c>
      <c r="BQ17" s="35">
        <f t="shared" si="38"/>
        <v>0</v>
      </c>
      <c r="BR17" s="36">
        <f t="shared" si="39"/>
        <v>0</v>
      </c>
      <c r="BS17" s="9"/>
      <c r="BT17" s="9"/>
      <c r="BU17" s="9"/>
      <c r="BV17" s="9"/>
    </row>
    <row r="18" spans="1:74" ht="13" x14ac:dyDescent="0.3">
      <c r="A18" s="27" t="s">
        <v>45</v>
      </c>
      <c r="B18" s="9">
        <v>1769761</v>
      </c>
      <c r="C18" s="28">
        <f t="shared" si="0"/>
        <v>6.057661459078342</v>
      </c>
      <c r="D18" s="9">
        <v>1790194</v>
      </c>
      <c r="E18" s="28">
        <f t="shared" si="1"/>
        <v>5.98715916940413</v>
      </c>
      <c r="F18" s="29">
        <f t="shared" si="2"/>
        <v>3559955</v>
      </c>
      <c r="G18" s="30">
        <f t="shared" si="3"/>
        <v>6.0220016611800071</v>
      </c>
      <c r="H18" s="31">
        <v>115</v>
      </c>
      <c r="I18" s="32">
        <f t="shared" si="4"/>
        <v>0.57560438460383401</v>
      </c>
      <c r="J18" s="33">
        <v>59</v>
      </c>
      <c r="K18" s="32">
        <f t="shared" si="5"/>
        <v>0.39163624294722865</v>
      </c>
      <c r="L18" s="34">
        <v>0</v>
      </c>
      <c r="M18" s="35">
        <f t="shared" si="6"/>
        <v>174</v>
      </c>
      <c r="N18" s="36">
        <f t="shared" si="7"/>
        <v>0.49651866225316743</v>
      </c>
      <c r="O18" s="31">
        <v>107</v>
      </c>
      <c r="P18" s="32">
        <f t="shared" si="8"/>
        <v>0.6098256012766442</v>
      </c>
      <c r="Q18" s="33">
        <v>56</v>
      </c>
      <c r="R18" s="32">
        <f t="shared" si="9"/>
        <v>0.43907793633369924</v>
      </c>
      <c r="S18" s="34">
        <v>0</v>
      </c>
      <c r="T18" s="35">
        <f t="shared" si="10"/>
        <v>163</v>
      </c>
      <c r="U18" s="36">
        <f t="shared" si="11"/>
        <v>0.53795379537953791</v>
      </c>
      <c r="V18" s="31">
        <v>85</v>
      </c>
      <c r="W18" s="32">
        <f t="shared" si="12"/>
        <v>0.61019382627422836</v>
      </c>
      <c r="X18" s="33">
        <v>47</v>
      </c>
      <c r="Y18" s="32">
        <f t="shared" si="13"/>
        <v>0.48836242726517037</v>
      </c>
      <c r="Z18" s="34">
        <v>0</v>
      </c>
      <c r="AA18" s="35">
        <f t="shared" si="14"/>
        <v>132</v>
      </c>
      <c r="AB18" s="36">
        <f t="shared" si="15"/>
        <v>0.56041436698649916</v>
      </c>
      <c r="AC18" s="31">
        <v>56</v>
      </c>
      <c r="AD18" s="32">
        <f t="shared" si="16"/>
        <v>0.59771587149108762</v>
      </c>
      <c r="AE18" s="33">
        <v>33</v>
      </c>
      <c r="AF18" s="32">
        <f t="shared" si="17"/>
        <v>0.54419525065963059</v>
      </c>
      <c r="AG18" s="34">
        <v>0</v>
      </c>
      <c r="AH18" s="35">
        <f t="shared" si="18"/>
        <v>89</v>
      </c>
      <c r="AI18" s="36">
        <f t="shared" si="19"/>
        <v>0.57668632151882337</v>
      </c>
      <c r="AJ18" s="31">
        <v>26</v>
      </c>
      <c r="AK18" s="32">
        <f t="shared" si="20"/>
        <v>0.57256110988768993</v>
      </c>
      <c r="AL18" s="33">
        <v>15</v>
      </c>
      <c r="AM18" s="32">
        <f t="shared" si="21"/>
        <v>0.53210358283079107</v>
      </c>
      <c r="AN18" s="34">
        <v>0</v>
      </c>
      <c r="AO18" s="35">
        <f t="shared" si="22"/>
        <v>41</v>
      </c>
      <c r="AP18" s="36">
        <f t="shared" si="23"/>
        <v>0.55706521739130432</v>
      </c>
      <c r="AQ18" s="31">
        <v>9</v>
      </c>
      <c r="AR18" s="32">
        <f t="shared" si="24"/>
        <v>0.64935064935064934</v>
      </c>
      <c r="AS18" s="33">
        <v>4</v>
      </c>
      <c r="AT18" s="32">
        <f t="shared" si="25"/>
        <v>0.44692737430167595</v>
      </c>
      <c r="AU18" s="34">
        <v>0</v>
      </c>
      <c r="AV18" s="35">
        <f t="shared" si="26"/>
        <v>13</v>
      </c>
      <c r="AW18" s="36">
        <f t="shared" si="27"/>
        <v>0.56992547128452442</v>
      </c>
      <c r="AX18" s="31">
        <v>1</v>
      </c>
      <c r="AY18" s="32">
        <f t="shared" si="28"/>
        <v>0.4</v>
      </c>
      <c r="AZ18" s="33">
        <v>2</v>
      </c>
      <c r="BA18" s="32">
        <f t="shared" si="29"/>
        <v>1.0362694300518136</v>
      </c>
      <c r="BB18" s="34">
        <v>0</v>
      </c>
      <c r="BC18" s="35">
        <f t="shared" si="30"/>
        <v>3</v>
      </c>
      <c r="BD18" s="36">
        <f t="shared" si="31"/>
        <v>0.67720090293453727</v>
      </c>
      <c r="BE18" s="31">
        <v>0</v>
      </c>
      <c r="BF18" s="32">
        <f t="shared" si="32"/>
        <v>0</v>
      </c>
      <c r="BG18" s="33">
        <v>1</v>
      </c>
      <c r="BH18" s="32">
        <f t="shared" si="33"/>
        <v>6.666666666666667</v>
      </c>
      <c r="BI18" s="34">
        <v>0</v>
      </c>
      <c r="BJ18" s="35">
        <f t="shared" si="34"/>
        <v>1</v>
      </c>
      <c r="BK18" s="36">
        <f t="shared" si="35"/>
        <v>2.1739130434782608</v>
      </c>
      <c r="BL18" s="7">
        <v>0</v>
      </c>
      <c r="BM18" s="32">
        <f t="shared" si="36"/>
        <v>0</v>
      </c>
      <c r="BN18" s="7">
        <v>0</v>
      </c>
      <c r="BO18" s="32">
        <f t="shared" si="37"/>
        <v>0</v>
      </c>
      <c r="BP18" s="34">
        <v>0</v>
      </c>
      <c r="BQ18" s="35">
        <f t="shared" si="38"/>
        <v>0</v>
      </c>
      <c r="BR18" s="36">
        <f t="shared" si="39"/>
        <v>0</v>
      </c>
      <c r="BS18" s="9"/>
      <c r="BT18" s="9"/>
      <c r="BU18" s="9"/>
      <c r="BV18" s="9"/>
    </row>
    <row r="19" spans="1:74" ht="13" x14ac:dyDescent="0.3">
      <c r="A19" s="27" t="s">
        <v>46</v>
      </c>
      <c r="B19" s="9">
        <v>1980181</v>
      </c>
      <c r="C19" s="28">
        <f t="shared" si="0"/>
        <v>6.7779017198928049</v>
      </c>
      <c r="D19" s="9">
        <v>2025216</v>
      </c>
      <c r="E19" s="28">
        <f t="shared" si="1"/>
        <v>6.7731712565364175</v>
      </c>
      <c r="F19" s="29">
        <f t="shared" si="2"/>
        <v>4005397</v>
      </c>
      <c r="G19" s="30">
        <f t="shared" si="3"/>
        <v>6.7755090689869446</v>
      </c>
      <c r="H19" s="31">
        <v>216</v>
      </c>
      <c r="I19" s="32">
        <f t="shared" si="4"/>
        <v>1.0811351919515493</v>
      </c>
      <c r="J19" s="33">
        <v>133</v>
      </c>
      <c r="K19" s="32">
        <f t="shared" si="5"/>
        <v>0.88284102223697303</v>
      </c>
      <c r="L19" s="34">
        <v>0</v>
      </c>
      <c r="M19" s="35">
        <f t="shared" si="6"/>
        <v>349</v>
      </c>
      <c r="N19" s="36">
        <f t="shared" si="7"/>
        <v>0.99589088003652559</v>
      </c>
      <c r="O19" s="31">
        <v>197</v>
      </c>
      <c r="P19" s="32">
        <f t="shared" si="8"/>
        <v>1.1227630229112047</v>
      </c>
      <c r="Q19" s="33">
        <v>115</v>
      </c>
      <c r="R19" s="32">
        <f t="shared" si="9"/>
        <v>0.90167790497098954</v>
      </c>
      <c r="S19" s="34">
        <v>0</v>
      </c>
      <c r="T19" s="35">
        <f t="shared" si="10"/>
        <v>312</v>
      </c>
      <c r="U19" s="36">
        <f t="shared" si="11"/>
        <v>1.0297029702970297</v>
      </c>
      <c r="V19" s="31">
        <v>162</v>
      </c>
      <c r="W19" s="32">
        <f t="shared" si="12"/>
        <v>1.1629576453697057</v>
      </c>
      <c r="X19" s="33">
        <v>98</v>
      </c>
      <c r="Y19" s="32">
        <f t="shared" si="13"/>
        <v>1.0182876142975894</v>
      </c>
      <c r="Z19" s="34">
        <v>0</v>
      </c>
      <c r="AA19" s="35">
        <f t="shared" si="14"/>
        <v>260</v>
      </c>
      <c r="AB19" s="36">
        <f t="shared" si="15"/>
        <v>1.1038464804279529</v>
      </c>
      <c r="AC19" s="31">
        <v>114</v>
      </c>
      <c r="AD19" s="32">
        <f t="shared" si="16"/>
        <v>1.2167787383925712</v>
      </c>
      <c r="AE19" s="33">
        <v>75</v>
      </c>
      <c r="AF19" s="32">
        <f t="shared" si="17"/>
        <v>1.2368073878627968</v>
      </c>
      <c r="AG19" s="34">
        <v>0</v>
      </c>
      <c r="AH19" s="35">
        <f t="shared" si="18"/>
        <v>189</v>
      </c>
      <c r="AI19" s="36">
        <f t="shared" si="19"/>
        <v>1.2246484805287372</v>
      </c>
      <c r="AJ19" s="31">
        <v>55</v>
      </c>
      <c r="AK19" s="32">
        <f t="shared" si="20"/>
        <v>1.2111869632239596</v>
      </c>
      <c r="AL19" s="33">
        <v>47</v>
      </c>
      <c r="AM19" s="32">
        <f t="shared" si="21"/>
        <v>1.6672578928698119</v>
      </c>
      <c r="AN19" s="34">
        <v>0</v>
      </c>
      <c r="AO19" s="35">
        <f t="shared" si="22"/>
        <v>102</v>
      </c>
      <c r="AP19" s="36">
        <f t="shared" si="23"/>
        <v>1.3858695652173914</v>
      </c>
      <c r="AQ19" s="31">
        <v>15</v>
      </c>
      <c r="AR19" s="32">
        <f t="shared" si="24"/>
        <v>1.0822510822510822</v>
      </c>
      <c r="AS19" s="33">
        <v>18</v>
      </c>
      <c r="AT19" s="32">
        <f t="shared" si="25"/>
        <v>2.011173184357542</v>
      </c>
      <c r="AU19" s="34">
        <v>0</v>
      </c>
      <c r="AV19" s="35">
        <f t="shared" si="26"/>
        <v>33</v>
      </c>
      <c r="AW19" s="36">
        <f t="shared" si="27"/>
        <v>1.4467338886453309</v>
      </c>
      <c r="AX19" s="31">
        <v>2</v>
      </c>
      <c r="AY19" s="32">
        <f t="shared" si="28"/>
        <v>0.8</v>
      </c>
      <c r="AZ19" s="33">
        <v>5</v>
      </c>
      <c r="BA19" s="32">
        <f t="shared" si="29"/>
        <v>2.5906735751295336</v>
      </c>
      <c r="BB19" s="34">
        <v>0</v>
      </c>
      <c r="BC19" s="35">
        <f t="shared" si="30"/>
        <v>7</v>
      </c>
      <c r="BD19" s="36">
        <f t="shared" si="31"/>
        <v>1.5801354401805869</v>
      </c>
      <c r="BE19" s="31">
        <v>0</v>
      </c>
      <c r="BF19" s="32">
        <f t="shared" si="32"/>
        <v>0</v>
      </c>
      <c r="BG19" s="33">
        <v>0</v>
      </c>
      <c r="BH19" s="32">
        <f t="shared" si="33"/>
        <v>0</v>
      </c>
      <c r="BI19" s="34">
        <v>0</v>
      </c>
      <c r="BJ19" s="35">
        <f t="shared" si="34"/>
        <v>0</v>
      </c>
      <c r="BK19" s="36">
        <f t="shared" si="35"/>
        <v>0</v>
      </c>
      <c r="BL19" s="7">
        <v>0</v>
      </c>
      <c r="BM19" s="32">
        <f t="shared" si="36"/>
        <v>0</v>
      </c>
      <c r="BN19" s="7">
        <v>0</v>
      </c>
      <c r="BO19" s="32">
        <f t="shared" si="37"/>
        <v>0</v>
      </c>
      <c r="BP19" s="34">
        <v>0</v>
      </c>
      <c r="BQ19" s="35">
        <f t="shared" si="38"/>
        <v>0</v>
      </c>
      <c r="BR19" s="36">
        <f t="shared" si="39"/>
        <v>0</v>
      </c>
      <c r="BS19" s="9"/>
      <c r="BT19" s="9"/>
      <c r="BU19" s="9"/>
      <c r="BV19" s="9"/>
    </row>
    <row r="20" spans="1:74" ht="13" x14ac:dyDescent="0.3">
      <c r="A20" s="27" t="s">
        <v>47</v>
      </c>
      <c r="B20" s="9">
        <v>2039373</v>
      </c>
      <c r="C20" s="28">
        <f t="shared" si="0"/>
        <v>6.9805082283907121</v>
      </c>
      <c r="D20" s="9">
        <v>2097758</v>
      </c>
      <c r="E20" s="28">
        <f t="shared" si="1"/>
        <v>7.0157821134976821</v>
      </c>
      <c r="F20" s="29">
        <f t="shared" si="2"/>
        <v>4137131</v>
      </c>
      <c r="G20" s="30">
        <f t="shared" si="3"/>
        <v>6.9983496292844434</v>
      </c>
      <c r="H20" s="31">
        <v>407</v>
      </c>
      <c r="I20" s="32">
        <f t="shared" si="4"/>
        <v>2.0371389959457429</v>
      </c>
      <c r="J20" s="33">
        <v>244</v>
      </c>
      <c r="K20" s="32">
        <f t="shared" si="5"/>
        <v>1.6196481911715899</v>
      </c>
      <c r="L20" s="34">
        <v>0</v>
      </c>
      <c r="M20" s="35">
        <f t="shared" si="6"/>
        <v>651</v>
      </c>
      <c r="N20" s="36">
        <f t="shared" si="7"/>
        <v>1.8576646501540919</v>
      </c>
      <c r="O20" s="31">
        <v>368</v>
      </c>
      <c r="P20" s="32">
        <f t="shared" si="8"/>
        <v>2.0973441240168702</v>
      </c>
      <c r="Q20" s="33">
        <v>217</v>
      </c>
      <c r="R20" s="32">
        <f t="shared" si="9"/>
        <v>1.7014270032930843</v>
      </c>
      <c r="S20" s="34">
        <v>0</v>
      </c>
      <c r="T20" s="35">
        <f t="shared" si="10"/>
        <v>585</v>
      </c>
      <c r="U20" s="36">
        <f t="shared" si="11"/>
        <v>1.9306930693069306</v>
      </c>
      <c r="V20" s="31">
        <v>288</v>
      </c>
      <c r="W20" s="32">
        <f t="shared" si="12"/>
        <v>2.0674802584350322</v>
      </c>
      <c r="X20" s="33">
        <v>184</v>
      </c>
      <c r="Y20" s="32">
        <f t="shared" si="13"/>
        <v>1.9118869492934332</v>
      </c>
      <c r="Z20" s="34">
        <v>0</v>
      </c>
      <c r="AA20" s="35">
        <f t="shared" si="14"/>
        <v>472</v>
      </c>
      <c r="AB20" s="36">
        <f t="shared" si="15"/>
        <v>2.0039059183153607</v>
      </c>
      <c r="AC20" s="31">
        <v>199</v>
      </c>
      <c r="AD20" s="32">
        <f t="shared" si="16"/>
        <v>2.1240260433344007</v>
      </c>
      <c r="AE20" s="33">
        <v>121</v>
      </c>
      <c r="AF20" s="32">
        <f t="shared" si="17"/>
        <v>1.9953825857519789</v>
      </c>
      <c r="AG20" s="34">
        <v>0</v>
      </c>
      <c r="AH20" s="35">
        <f t="shared" si="18"/>
        <v>320</v>
      </c>
      <c r="AI20" s="36">
        <f t="shared" si="19"/>
        <v>2.0734789088317243</v>
      </c>
      <c r="AJ20" s="31">
        <v>98</v>
      </c>
      <c r="AK20" s="32">
        <f t="shared" si="20"/>
        <v>2.1581149526536008</v>
      </c>
      <c r="AL20" s="33">
        <v>53</v>
      </c>
      <c r="AM20" s="32">
        <f t="shared" si="21"/>
        <v>1.8800993260021284</v>
      </c>
      <c r="AN20" s="34">
        <v>0</v>
      </c>
      <c r="AO20" s="35">
        <f t="shared" si="22"/>
        <v>151</v>
      </c>
      <c r="AP20" s="36">
        <f t="shared" si="23"/>
        <v>2.0516304347826084</v>
      </c>
      <c r="AQ20" s="31">
        <v>35</v>
      </c>
      <c r="AR20" s="32">
        <f t="shared" si="24"/>
        <v>2.5252525252525251</v>
      </c>
      <c r="AS20" s="33">
        <v>22</v>
      </c>
      <c r="AT20" s="32">
        <f t="shared" si="25"/>
        <v>2.4581005586592175</v>
      </c>
      <c r="AU20" s="34">
        <v>0</v>
      </c>
      <c r="AV20" s="35">
        <f t="shared" si="26"/>
        <v>57</v>
      </c>
      <c r="AW20" s="36">
        <f t="shared" si="27"/>
        <v>2.4989039894782987</v>
      </c>
      <c r="AX20" s="31">
        <v>8</v>
      </c>
      <c r="AY20" s="32">
        <f t="shared" si="28"/>
        <v>3.2</v>
      </c>
      <c r="AZ20" s="33">
        <v>8</v>
      </c>
      <c r="BA20" s="32">
        <f t="shared" si="29"/>
        <v>4.1450777202072544</v>
      </c>
      <c r="BB20" s="34">
        <v>0</v>
      </c>
      <c r="BC20" s="35">
        <f t="shared" si="30"/>
        <v>16</v>
      </c>
      <c r="BD20" s="36">
        <f t="shared" si="31"/>
        <v>3.6117381489841982</v>
      </c>
      <c r="BE20" s="31">
        <v>0</v>
      </c>
      <c r="BF20" s="32">
        <f t="shared" si="32"/>
        <v>0</v>
      </c>
      <c r="BG20" s="33">
        <v>0</v>
      </c>
      <c r="BH20" s="32">
        <f t="shared" si="33"/>
        <v>0</v>
      </c>
      <c r="BI20" s="34">
        <v>0</v>
      </c>
      <c r="BJ20" s="35">
        <f t="shared" si="34"/>
        <v>0</v>
      </c>
      <c r="BK20" s="36">
        <f t="shared" si="35"/>
        <v>0</v>
      </c>
      <c r="BL20" s="7">
        <v>0</v>
      </c>
      <c r="BM20" s="32">
        <f t="shared" si="36"/>
        <v>0</v>
      </c>
      <c r="BN20" s="7">
        <v>0</v>
      </c>
      <c r="BO20" s="32">
        <f t="shared" si="37"/>
        <v>0</v>
      </c>
      <c r="BP20" s="34">
        <v>0</v>
      </c>
      <c r="BQ20" s="35">
        <f t="shared" si="38"/>
        <v>0</v>
      </c>
      <c r="BR20" s="36">
        <f t="shared" si="39"/>
        <v>0</v>
      </c>
      <c r="BS20" s="9"/>
      <c r="BT20" s="9"/>
      <c r="BU20" s="9"/>
      <c r="BV20" s="9"/>
    </row>
    <row r="21" spans="1:74" ht="13" x14ac:dyDescent="0.3">
      <c r="A21" s="27" t="s">
        <v>48</v>
      </c>
      <c r="B21" s="9">
        <v>1866897</v>
      </c>
      <c r="C21" s="28">
        <f t="shared" si="0"/>
        <v>6.3901453388163594</v>
      </c>
      <c r="D21" s="9">
        <v>1918667</v>
      </c>
      <c r="E21" s="28">
        <f t="shared" si="1"/>
        <v>6.4168267361431841</v>
      </c>
      <c r="F21" s="29">
        <f t="shared" si="2"/>
        <v>3785564</v>
      </c>
      <c r="G21" s="30">
        <f t="shared" si="3"/>
        <v>6.4036406911051484</v>
      </c>
      <c r="H21" s="31">
        <v>746</v>
      </c>
      <c r="I21" s="32">
        <f t="shared" si="4"/>
        <v>3.7339206166474801</v>
      </c>
      <c r="J21" s="33">
        <v>355</v>
      </c>
      <c r="K21" s="32">
        <f t="shared" si="5"/>
        <v>2.3564553601062062</v>
      </c>
      <c r="L21" s="34">
        <v>0</v>
      </c>
      <c r="M21" s="35">
        <f t="shared" si="6"/>
        <v>1101</v>
      </c>
      <c r="N21" s="36">
        <f t="shared" si="7"/>
        <v>3.1417646387398697</v>
      </c>
      <c r="O21" s="31">
        <v>670</v>
      </c>
      <c r="P21" s="32">
        <f t="shared" si="8"/>
        <v>3.8185341388350622</v>
      </c>
      <c r="Q21" s="33">
        <v>323</v>
      </c>
      <c r="R21" s="32">
        <f t="shared" si="9"/>
        <v>2.5325388113533012</v>
      </c>
      <c r="S21" s="34">
        <v>0</v>
      </c>
      <c r="T21" s="35">
        <f t="shared" si="10"/>
        <v>993</v>
      </c>
      <c r="U21" s="36">
        <f t="shared" si="11"/>
        <v>3.2772277227722775</v>
      </c>
      <c r="V21" s="31">
        <v>527</v>
      </c>
      <c r="W21" s="32">
        <f t="shared" si="12"/>
        <v>3.7832017229002153</v>
      </c>
      <c r="X21" s="33">
        <v>259</v>
      </c>
      <c r="Y21" s="32">
        <f t="shared" si="13"/>
        <v>2.6911886949293433</v>
      </c>
      <c r="Z21" s="34">
        <v>0</v>
      </c>
      <c r="AA21" s="35">
        <f t="shared" si="14"/>
        <v>786</v>
      </c>
      <c r="AB21" s="36">
        <f t="shared" si="15"/>
        <v>3.337012821601427</v>
      </c>
      <c r="AC21" s="31">
        <v>358</v>
      </c>
      <c r="AD21" s="32">
        <f t="shared" si="16"/>
        <v>3.8211121784608815</v>
      </c>
      <c r="AE21" s="33">
        <v>187</v>
      </c>
      <c r="AF21" s="32">
        <f t="shared" si="17"/>
        <v>3.0837730870712403</v>
      </c>
      <c r="AG21" s="34">
        <v>0</v>
      </c>
      <c r="AH21" s="35">
        <f t="shared" si="18"/>
        <v>545</v>
      </c>
      <c r="AI21" s="36">
        <f t="shared" si="19"/>
        <v>3.5313937666040305</v>
      </c>
      <c r="AJ21" s="31">
        <v>180</v>
      </c>
      <c r="AK21" s="32">
        <f t="shared" si="20"/>
        <v>3.9638846069147764</v>
      </c>
      <c r="AL21" s="33">
        <v>106</v>
      </c>
      <c r="AM21" s="32">
        <f t="shared" si="21"/>
        <v>3.7601986520042567</v>
      </c>
      <c r="AN21" s="34">
        <v>0</v>
      </c>
      <c r="AO21" s="35">
        <f t="shared" si="22"/>
        <v>286</v>
      </c>
      <c r="AP21" s="36">
        <f t="shared" si="23"/>
        <v>3.8858695652173911</v>
      </c>
      <c r="AQ21" s="31">
        <v>57</v>
      </c>
      <c r="AR21" s="32">
        <f t="shared" si="24"/>
        <v>4.112554112554113</v>
      </c>
      <c r="AS21" s="33">
        <v>31</v>
      </c>
      <c r="AT21" s="32">
        <f t="shared" si="25"/>
        <v>3.4636871508379885</v>
      </c>
      <c r="AU21" s="34">
        <v>0</v>
      </c>
      <c r="AV21" s="35">
        <f t="shared" si="26"/>
        <v>88</v>
      </c>
      <c r="AW21" s="36">
        <f t="shared" si="27"/>
        <v>3.8579570363875493</v>
      </c>
      <c r="AX21" s="31">
        <v>9</v>
      </c>
      <c r="AY21" s="32">
        <f t="shared" si="28"/>
        <v>3.5999999999999996</v>
      </c>
      <c r="AZ21" s="33">
        <v>5</v>
      </c>
      <c r="BA21" s="32">
        <f t="shared" si="29"/>
        <v>2.5906735751295336</v>
      </c>
      <c r="BB21" s="34">
        <v>0</v>
      </c>
      <c r="BC21" s="35">
        <f t="shared" si="30"/>
        <v>14</v>
      </c>
      <c r="BD21" s="36">
        <f t="shared" si="31"/>
        <v>3.1602708803611739</v>
      </c>
      <c r="BE21" s="31">
        <v>1</v>
      </c>
      <c r="BF21" s="32">
        <f t="shared" si="32"/>
        <v>3.225806451612903</v>
      </c>
      <c r="BG21" s="33">
        <v>0</v>
      </c>
      <c r="BH21" s="32">
        <f t="shared" si="33"/>
        <v>0</v>
      </c>
      <c r="BI21" s="34">
        <v>0</v>
      </c>
      <c r="BJ21" s="35">
        <f t="shared" si="34"/>
        <v>1</v>
      </c>
      <c r="BK21" s="36">
        <f t="shared" si="35"/>
        <v>2.1739130434782608</v>
      </c>
      <c r="BL21" s="7">
        <v>0</v>
      </c>
      <c r="BM21" s="32">
        <f t="shared" si="36"/>
        <v>0</v>
      </c>
      <c r="BN21" s="7">
        <v>0</v>
      </c>
      <c r="BO21" s="32">
        <f t="shared" si="37"/>
        <v>0</v>
      </c>
      <c r="BP21" s="34">
        <v>0</v>
      </c>
      <c r="BQ21" s="35">
        <f t="shared" si="38"/>
        <v>0</v>
      </c>
      <c r="BR21" s="36">
        <f t="shared" si="39"/>
        <v>0</v>
      </c>
      <c r="BS21" s="9"/>
      <c r="BT21" s="9"/>
      <c r="BU21" s="9"/>
      <c r="BV21" s="9"/>
    </row>
    <row r="22" spans="1:74" ht="13" x14ac:dyDescent="0.3">
      <c r="A22" s="27" t="s">
        <v>49</v>
      </c>
      <c r="B22" s="9">
        <v>1585580</v>
      </c>
      <c r="C22" s="28">
        <f t="shared" si="0"/>
        <v>5.4272338786341416</v>
      </c>
      <c r="D22" s="9">
        <v>1648446</v>
      </c>
      <c r="E22" s="28">
        <f t="shared" si="1"/>
        <v>5.5130944379031321</v>
      </c>
      <c r="F22" s="29">
        <f t="shared" si="2"/>
        <v>3234026</v>
      </c>
      <c r="G22" s="30">
        <f t="shared" si="3"/>
        <v>5.4706618326072469</v>
      </c>
      <c r="H22" s="31">
        <v>1044</v>
      </c>
      <c r="I22" s="32">
        <f t="shared" si="4"/>
        <v>5.2254867610991536</v>
      </c>
      <c r="J22" s="33">
        <v>520</v>
      </c>
      <c r="K22" s="32">
        <f t="shared" si="5"/>
        <v>3.4517092598738799</v>
      </c>
      <c r="L22" s="34">
        <v>0</v>
      </c>
      <c r="M22" s="35">
        <f t="shared" si="6"/>
        <v>1564</v>
      </c>
      <c r="N22" s="36">
        <f t="shared" si="7"/>
        <v>4.4629608492181259</v>
      </c>
      <c r="O22" s="31">
        <v>950</v>
      </c>
      <c r="P22" s="32">
        <f t="shared" si="8"/>
        <v>5.4143394505870281</v>
      </c>
      <c r="Q22" s="33">
        <v>471</v>
      </c>
      <c r="R22" s="32">
        <f t="shared" si="9"/>
        <v>3.6929590716637919</v>
      </c>
      <c r="S22" s="34">
        <v>0</v>
      </c>
      <c r="T22" s="35">
        <f t="shared" si="10"/>
        <v>1421</v>
      </c>
      <c r="U22" s="36">
        <f t="shared" si="11"/>
        <v>4.6897689768976898</v>
      </c>
      <c r="V22" s="31">
        <v>782</v>
      </c>
      <c r="W22" s="32">
        <f t="shared" si="12"/>
        <v>5.6137832017229004</v>
      </c>
      <c r="X22" s="33">
        <v>390</v>
      </c>
      <c r="Y22" s="32">
        <f t="shared" si="13"/>
        <v>4.0523690773067331</v>
      </c>
      <c r="Z22" s="34">
        <v>0</v>
      </c>
      <c r="AA22" s="35">
        <f t="shared" si="14"/>
        <v>1172</v>
      </c>
      <c r="AB22" s="36">
        <f t="shared" si="15"/>
        <v>4.9758002886983101</v>
      </c>
      <c r="AC22" s="31">
        <v>547</v>
      </c>
      <c r="AD22" s="32">
        <f t="shared" si="16"/>
        <v>5.8384032447433025</v>
      </c>
      <c r="AE22" s="33">
        <v>268</v>
      </c>
      <c r="AF22" s="32">
        <f t="shared" si="17"/>
        <v>4.4195250659630609</v>
      </c>
      <c r="AG22" s="34">
        <v>0</v>
      </c>
      <c r="AH22" s="35">
        <f t="shared" si="18"/>
        <v>815</v>
      </c>
      <c r="AI22" s="36">
        <f t="shared" si="19"/>
        <v>5.2808915959307976</v>
      </c>
      <c r="AJ22" s="31">
        <v>261</v>
      </c>
      <c r="AK22" s="32">
        <f t="shared" si="20"/>
        <v>5.7476326800264257</v>
      </c>
      <c r="AL22" s="33">
        <v>126</v>
      </c>
      <c r="AM22" s="32">
        <f t="shared" si="21"/>
        <v>4.4696700957786444</v>
      </c>
      <c r="AN22" s="34">
        <v>0</v>
      </c>
      <c r="AO22" s="35">
        <f t="shared" si="22"/>
        <v>387</v>
      </c>
      <c r="AP22" s="36">
        <f t="shared" si="23"/>
        <v>5.2581521739130439</v>
      </c>
      <c r="AQ22" s="31">
        <v>74</v>
      </c>
      <c r="AR22" s="32">
        <f t="shared" si="24"/>
        <v>5.3391053391053394</v>
      </c>
      <c r="AS22" s="33">
        <v>40</v>
      </c>
      <c r="AT22" s="32">
        <f t="shared" si="25"/>
        <v>4.4692737430167595</v>
      </c>
      <c r="AU22" s="34">
        <v>0</v>
      </c>
      <c r="AV22" s="35">
        <f t="shared" si="26"/>
        <v>114</v>
      </c>
      <c r="AW22" s="36">
        <f t="shared" si="27"/>
        <v>4.9978079789565975</v>
      </c>
      <c r="AX22" s="31">
        <v>12</v>
      </c>
      <c r="AY22" s="32">
        <f t="shared" si="28"/>
        <v>4.8</v>
      </c>
      <c r="AZ22" s="33">
        <v>12</v>
      </c>
      <c r="BA22" s="32">
        <f t="shared" si="29"/>
        <v>6.2176165803108807</v>
      </c>
      <c r="BB22" s="34">
        <v>0</v>
      </c>
      <c r="BC22" s="35">
        <f t="shared" si="30"/>
        <v>24</v>
      </c>
      <c r="BD22" s="36">
        <f t="shared" si="31"/>
        <v>5.4176072234762982</v>
      </c>
      <c r="BE22" s="31">
        <v>1</v>
      </c>
      <c r="BF22" s="32">
        <f t="shared" si="32"/>
        <v>3.225806451612903</v>
      </c>
      <c r="BG22" s="33">
        <v>3</v>
      </c>
      <c r="BH22" s="32">
        <f t="shared" si="33"/>
        <v>20</v>
      </c>
      <c r="BI22" s="34">
        <v>0</v>
      </c>
      <c r="BJ22" s="35">
        <f t="shared" si="34"/>
        <v>4</v>
      </c>
      <c r="BK22" s="36">
        <f t="shared" si="35"/>
        <v>8.695652173913043</v>
      </c>
      <c r="BL22" s="7">
        <v>0</v>
      </c>
      <c r="BM22" s="32">
        <f t="shared" si="36"/>
        <v>0</v>
      </c>
      <c r="BN22" s="7">
        <v>0</v>
      </c>
      <c r="BO22" s="32">
        <f t="shared" si="37"/>
        <v>0</v>
      </c>
      <c r="BP22" s="34">
        <v>0</v>
      </c>
      <c r="BQ22" s="35">
        <f t="shared" si="38"/>
        <v>0</v>
      </c>
      <c r="BR22" s="36">
        <f t="shared" si="39"/>
        <v>0</v>
      </c>
      <c r="BS22" s="9"/>
      <c r="BT22" s="9"/>
      <c r="BU22" s="9"/>
      <c r="BV22" s="9"/>
    </row>
    <row r="23" spans="1:74" ht="13" x14ac:dyDescent="0.3">
      <c r="A23" s="27" t="s">
        <v>50</v>
      </c>
      <c r="B23" s="9">
        <v>1455983</v>
      </c>
      <c r="C23" s="28">
        <f t="shared" si="0"/>
        <v>4.9836402227042313</v>
      </c>
      <c r="D23" s="9">
        <v>1550793</v>
      </c>
      <c r="E23" s="28">
        <f t="shared" si="1"/>
        <v>5.186501870633986</v>
      </c>
      <c r="F23" s="29">
        <f t="shared" si="2"/>
        <v>3006776</v>
      </c>
      <c r="G23" s="30">
        <f t="shared" si="3"/>
        <v>5.0862468954793458</v>
      </c>
      <c r="H23" s="31">
        <v>1413</v>
      </c>
      <c r="I23" s="32">
        <f t="shared" si="4"/>
        <v>7.0724260473497171</v>
      </c>
      <c r="J23" s="33">
        <v>708</v>
      </c>
      <c r="K23" s="32">
        <f t="shared" si="5"/>
        <v>4.6996349153667438</v>
      </c>
      <c r="L23" s="34">
        <v>0</v>
      </c>
      <c r="M23" s="35">
        <f t="shared" si="6"/>
        <v>2121</v>
      </c>
      <c r="N23" s="36">
        <f t="shared" si="7"/>
        <v>6.0523912795342998</v>
      </c>
      <c r="O23" s="31">
        <v>1249</v>
      </c>
      <c r="P23" s="32">
        <f t="shared" si="8"/>
        <v>7.118431551350735</v>
      </c>
      <c r="Q23" s="33">
        <v>622</v>
      </c>
      <c r="R23" s="32">
        <f t="shared" si="9"/>
        <v>4.8769013642778729</v>
      </c>
      <c r="S23" s="34">
        <v>0</v>
      </c>
      <c r="T23" s="35">
        <f t="shared" si="10"/>
        <v>1871</v>
      </c>
      <c r="U23" s="36">
        <f t="shared" si="11"/>
        <v>6.1749174917491745</v>
      </c>
      <c r="V23" s="31">
        <v>1021</v>
      </c>
      <c r="W23" s="32">
        <f t="shared" si="12"/>
        <v>7.3295046661880834</v>
      </c>
      <c r="X23" s="33">
        <v>513</v>
      </c>
      <c r="Y23" s="32">
        <f t="shared" si="13"/>
        <v>5.3304239401496254</v>
      </c>
      <c r="Z23" s="34">
        <v>0</v>
      </c>
      <c r="AA23" s="35">
        <f t="shared" si="14"/>
        <v>1534</v>
      </c>
      <c r="AB23" s="36">
        <f t="shared" si="15"/>
        <v>6.512694234524921</v>
      </c>
      <c r="AC23" s="31">
        <v>701</v>
      </c>
      <c r="AD23" s="32">
        <f t="shared" si="16"/>
        <v>7.4821218913437928</v>
      </c>
      <c r="AE23" s="33">
        <v>352</v>
      </c>
      <c r="AF23" s="32">
        <f t="shared" si="17"/>
        <v>5.8047493403693933</v>
      </c>
      <c r="AG23" s="34">
        <v>0</v>
      </c>
      <c r="AH23" s="35">
        <f t="shared" si="18"/>
        <v>1053</v>
      </c>
      <c r="AI23" s="36">
        <f t="shared" si="19"/>
        <v>6.8230415343743926</v>
      </c>
      <c r="AJ23" s="31">
        <v>353</v>
      </c>
      <c r="AK23" s="32">
        <f t="shared" si="20"/>
        <v>7.7736181457828666</v>
      </c>
      <c r="AL23" s="33">
        <v>172</v>
      </c>
      <c r="AM23" s="32">
        <f t="shared" si="21"/>
        <v>6.1014544164597373</v>
      </c>
      <c r="AN23" s="34">
        <v>0</v>
      </c>
      <c r="AO23" s="35">
        <f t="shared" si="22"/>
        <v>525</v>
      </c>
      <c r="AP23" s="36">
        <f t="shared" si="23"/>
        <v>7.133152173913043</v>
      </c>
      <c r="AQ23" s="31">
        <v>105</v>
      </c>
      <c r="AR23" s="32">
        <f t="shared" si="24"/>
        <v>7.5757575757575761</v>
      </c>
      <c r="AS23" s="33">
        <v>57</v>
      </c>
      <c r="AT23" s="32">
        <f t="shared" si="25"/>
        <v>6.3687150837988833</v>
      </c>
      <c r="AU23" s="34">
        <v>0</v>
      </c>
      <c r="AV23" s="35">
        <f t="shared" si="26"/>
        <v>162</v>
      </c>
      <c r="AW23" s="36">
        <f t="shared" si="27"/>
        <v>7.1021481806225335</v>
      </c>
      <c r="AX23" s="31">
        <v>20</v>
      </c>
      <c r="AY23" s="32">
        <f t="shared" si="28"/>
        <v>8</v>
      </c>
      <c r="AZ23" s="33">
        <v>12</v>
      </c>
      <c r="BA23" s="32">
        <f t="shared" si="29"/>
        <v>6.2176165803108807</v>
      </c>
      <c r="BB23" s="34">
        <v>0</v>
      </c>
      <c r="BC23" s="35">
        <f t="shared" si="30"/>
        <v>32</v>
      </c>
      <c r="BD23" s="36">
        <f t="shared" si="31"/>
        <v>7.2234762979683964</v>
      </c>
      <c r="BE23" s="31">
        <v>4</v>
      </c>
      <c r="BF23" s="32">
        <f t="shared" si="32"/>
        <v>12.903225806451612</v>
      </c>
      <c r="BG23" s="33">
        <v>1</v>
      </c>
      <c r="BH23" s="32">
        <f t="shared" si="33"/>
        <v>6.666666666666667</v>
      </c>
      <c r="BI23" s="34">
        <v>0</v>
      </c>
      <c r="BJ23" s="35">
        <f t="shared" si="34"/>
        <v>5</v>
      </c>
      <c r="BK23" s="36">
        <f t="shared" si="35"/>
        <v>10.869565217391305</v>
      </c>
      <c r="BL23" s="7">
        <v>0</v>
      </c>
      <c r="BM23" s="32">
        <f t="shared" si="36"/>
        <v>0</v>
      </c>
      <c r="BN23" s="7">
        <v>0</v>
      </c>
      <c r="BO23" s="32">
        <f t="shared" si="37"/>
        <v>0</v>
      </c>
      <c r="BP23" s="34">
        <v>0</v>
      </c>
      <c r="BQ23" s="35">
        <f t="shared" si="38"/>
        <v>0</v>
      </c>
      <c r="BR23" s="36">
        <f t="shared" si="39"/>
        <v>0</v>
      </c>
      <c r="BS23" s="9"/>
      <c r="BT23" s="9"/>
      <c r="BU23" s="9"/>
      <c r="BV23" s="9"/>
    </row>
    <row r="24" spans="1:74" ht="13" x14ac:dyDescent="0.3">
      <c r="A24" s="27" t="s">
        <v>51</v>
      </c>
      <c r="B24" s="9">
        <v>1389405</v>
      </c>
      <c r="C24" s="28">
        <f t="shared" si="0"/>
        <v>4.7557523979513299</v>
      </c>
      <c r="D24" s="9">
        <v>1510747</v>
      </c>
      <c r="E24" s="28">
        <f t="shared" si="1"/>
        <v>5.0525712597069257</v>
      </c>
      <c r="F24" s="29">
        <f t="shared" si="2"/>
        <v>2900152</v>
      </c>
      <c r="G24" s="30">
        <f t="shared" si="3"/>
        <v>4.9058822826902357</v>
      </c>
      <c r="H24" s="31">
        <v>2215</v>
      </c>
      <c r="I24" s="32">
        <f t="shared" si="4"/>
        <v>11.086640973021673</v>
      </c>
      <c r="J24" s="33">
        <v>1160</v>
      </c>
      <c r="K24" s="32">
        <f t="shared" si="5"/>
        <v>7.6999668104878864</v>
      </c>
      <c r="L24" s="34">
        <v>0</v>
      </c>
      <c r="M24" s="35">
        <f t="shared" si="6"/>
        <v>3375</v>
      </c>
      <c r="N24" s="36">
        <f t="shared" si="7"/>
        <v>9.6307499143933342</v>
      </c>
      <c r="O24" s="31">
        <v>1992</v>
      </c>
      <c r="P24" s="32">
        <f t="shared" si="8"/>
        <v>11.353014932178274</v>
      </c>
      <c r="Q24" s="33">
        <v>1029</v>
      </c>
      <c r="R24" s="32">
        <f t="shared" si="9"/>
        <v>8.0680570801317231</v>
      </c>
      <c r="S24" s="34">
        <v>0</v>
      </c>
      <c r="T24" s="35">
        <f t="shared" si="10"/>
        <v>3021</v>
      </c>
      <c r="U24" s="36">
        <f t="shared" si="11"/>
        <v>9.9702970297029712</v>
      </c>
      <c r="V24" s="31">
        <v>1632</v>
      </c>
      <c r="W24" s="32">
        <f t="shared" si="12"/>
        <v>11.715721464465183</v>
      </c>
      <c r="X24" s="33">
        <v>825</v>
      </c>
      <c r="Y24" s="32">
        <f t="shared" si="13"/>
        <v>8.572319201995013</v>
      </c>
      <c r="Z24" s="34">
        <v>0</v>
      </c>
      <c r="AA24" s="35">
        <f t="shared" si="14"/>
        <v>2457</v>
      </c>
      <c r="AB24" s="36">
        <f t="shared" si="15"/>
        <v>10.431349240044154</v>
      </c>
      <c r="AC24" s="31">
        <v>1127</v>
      </c>
      <c r="AD24" s="32">
        <f t="shared" si="16"/>
        <v>12.029031913758139</v>
      </c>
      <c r="AE24" s="33">
        <v>568</v>
      </c>
      <c r="AF24" s="32">
        <f t="shared" si="17"/>
        <v>9.366754617414248</v>
      </c>
      <c r="AG24" s="34">
        <v>0</v>
      </c>
      <c r="AH24" s="35">
        <f t="shared" si="18"/>
        <v>1695</v>
      </c>
      <c r="AI24" s="36">
        <f t="shared" si="19"/>
        <v>10.98295859521804</v>
      </c>
      <c r="AJ24" s="31">
        <v>568</v>
      </c>
      <c r="AK24" s="32">
        <f t="shared" si="20"/>
        <v>12.508258092931074</v>
      </c>
      <c r="AL24" s="33">
        <v>276</v>
      </c>
      <c r="AM24" s="32">
        <f t="shared" si="21"/>
        <v>9.7907059240865557</v>
      </c>
      <c r="AN24" s="34">
        <v>0</v>
      </c>
      <c r="AO24" s="35">
        <f t="shared" si="22"/>
        <v>844</v>
      </c>
      <c r="AP24" s="36">
        <f t="shared" si="23"/>
        <v>11.467391304347826</v>
      </c>
      <c r="AQ24" s="31">
        <v>168</v>
      </c>
      <c r="AR24" s="32">
        <f t="shared" si="24"/>
        <v>12.121212121212121</v>
      </c>
      <c r="AS24" s="33">
        <v>89</v>
      </c>
      <c r="AT24" s="32">
        <f t="shared" si="25"/>
        <v>9.9441340782122918</v>
      </c>
      <c r="AU24" s="34">
        <v>0</v>
      </c>
      <c r="AV24" s="35">
        <f t="shared" si="26"/>
        <v>257</v>
      </c>
      <c r="AW24" s="36">
        <f t="shared" si="27"/>
        <v>11.266988163086365</v>
      </c>
      <c r="AX24" s="31">
        <v>29</v>
      </c>
      <c r="AY24" s="32">
        <f t="shared" si="28"/>
        <v>11.600000000000001</v>
      </c>
      <c r="AZ24" s="33">
        <v>15</v>
      </c>
      <c r="BA24" s="32">
        <f t="shared" si="29"/>
        <v>7.7720207253886011</v>
      </c>
      <c r="BB24" s="34">
        <v>0</v>
      </c>
      <c r="BC24" s="35">
        <f t="shared" si="30"/>
        <v>44</v>
      </c>
      <c r="BD24" s="36">
        <f t="shared" si="31"/>
        <v>9.932279909706546</v>
      </c>
      <c r="BE24" s="31">
        <v>5</v>
      </c>
      <c r="BF24" s="32">
        <f t="shared" si="32"/>
        <v>16.129032258064516</v>
      </c>
      <c r="BG24" s="33">
        <v>2</v>
      </c>
      <c r="BH24" s="32">
        <f t="shared" si="33"/>
        <v>13.333333333333334</v>
      </c>
      <c r="BI24" s="34">
        <v>0</v>
      </c>
      <c r="BJ24" s="35">
        <f t="shared" si="34"/>
        <v>7</v>
      </c>
      <c r="BK24" s="36">
        <f t="shared" si="35"/>
        <v>15.217391304347828</v>
      </c>
      <c r="BL24" s="7">
        <v>1</v>
      </c>
      <c r="BM24" s="32">
        <f t="shared" si="36"/>
        <v>50</v>
      </c>
      <c r="BN24" s="7">
        <v>0</v>
      </c>
      <c r="BO24" s="32">
        <f t="shared" si="37"/>
        <v>0</v>
      </c>
      <c r="BP24" s="34">
        <v>0</v>
      </c>
      <c r="BQ24" s="35">
        <f t="shared" si="38"/>
        <v>1</v>
      </c>
      <c r="BR24" s="36">
        <f t="shared" si="39"/>
        <v>20</v>
      </c>
      <c r="BS24" s="9"/>
      <c r="BT24" s="9"/>
      <c r="BU24" s="9"/>
      <c r="BV24" s="9"/>
    </row>
    <row r="25" spans="1:74" ht="13" x14ac:dyDescent="0.3">
      <c r="A25" s="27" t="s">
        <v>52</v>
      </c>
      <c r="B25" s="9">
        <v>918891</v>
      </c>
      <c r="C25" s="28">
        <f t="shared" si="0"/>
        <v>3.1452442424677445</v>
      </c>
      <c r="D25" s="9">
        <v>1066234</v>
      </c>
      <c r="E25" s="28">
        <f t="shared" si="1"/>
        <v>3.5659334518104977</v>
      </c>
      <c r="F25" s="29">
        <f t="shared" si="2"/>
        <v>1985125</v>
      </c>
      <c r="G25" s="30">
        <f t="shared" si="3"/>
        <v>3.3580272918196887</v>
      </c>
      <c r="H25" s="31">
        <v>3011</v>
      </c>
      <c r="I25" s="32">
        <f t="shared" si="4"/>
        <v>15.070824365583862</v>
      </c>
      <c r="J25" s="33">
        <v>1810</v>
      </c>
      <c r="K25" s="32">
        <f t="shared" si="5"/>
        <v>12.014603385330236</v>
      </c>
      <c r="L25" s="34">
        <v>0</v>
      </c>
      <c r="M25" s="35">
        <f t="shared" si="6"/>
        <v>4821</v>
      </c>
      <c r="N25" s="36">
        <f t="shared" si="7"/>
        <v>13.756991211048966</v>
      </c>
      <c r="O25" s="31">
        <v>2666</v>
      </c>
      <c r="P25" s="32">
        <f t="shared" si="8"/>
        <v>15.19434628975265</v>
      </c>
      <c r="Q25" s="33">
        <v>1550</v>
      </c>
      <c r="R25" s="32">
        <f t="shared" si="9"/>
        <v>12.153050023522033</v>
      </c>
      <c r="S25" s="34">
        <v>0</v>
      </c>
      <c r="T25" s="35">
        <f t="shared" si="10"/>
        <v>4216</v>
      </c>
      <c r="U25" s="36">
        <f t="shared" si="11"/>
        <v>13.914191419141913</v>
      </c>
      <c r="V25" s="31">
        <v>2178</v>
      </c>
      <c r="W25" s="32">
        <f t="shared" si="12"/>
        <v>15.635319454414931</v>
      </c>
      <c r="X25" s="33">
        <v>1219</v>
      </c>
      <c r="Y25" s="32">
        <f t="shared" si="13"/>
        <v>12.666251039068992</v>
      </c>
      <c r="Z25" s="34">
        <v>0</v>
      </c>
      <c r="AA25" s="35">
        <f t="shared" si="14"/>
        <v>3397</v>
      </c>
      <c r="AB25" s="36">
        <f t="shared" si="15"/>
        <v>14.42217882312983</v>
      </c>
      <c r="AC25" s="31">
        <v>1508</v>
      </c>
      <c r="AD25" s="32">
        <f t="shared" si="16"/>
        <v>16.095634539438574</v>
      </c>
      <c r="AE25" s="33">
        <v>822</v>
      </c>
      <c r="AF25" s="32">
        <f t="shared" si="17"/>
        <v>13.555408970976254</v>
      </c>
      <c r="AG25" s="34">
        <v>0</v>
      </c>
      <c r="AH25" s="35">
        <f t="shared" si="18"/>
        <v>2330</v>
      </c>
      <c r="AI25" s="36">
        <f t="shared" si="19"/>
        <v>15.097518304930993</v>
      </c>
      <c r="AJ25" s="31">
        <v>741</v>
      </c>
      <c r="AK25" s="32">
        <f t="shared" si="20"/>
        <v>16.317991631799163</v>
      </c>
      <c r="AL25" s="33">
        <v>393</v>
      </c>
      <c r="AM25" s="32">
        <f t="shared" si="21"/>
        <v>13.941113870166728</v>
      </c>
      <c r="AN25" s="34">
        <v>0</v>
      </c>
      <c r="AO25" s="35">
        <f t="shared" si="22"/>
        <v>1134</v>
      </c>
      <c r="AP25" s="36">
        <f t="shared" si="23"/>
        <v>15.407608695652176</v>
      </c>
      <c r="AQ25" s="31">
        <v>223</v>
      </c>
      <c r="AR25" s="32">
        <f t="shared" si="24"/>
        <v>16.089466089466089</v>
      </c>
      <c r="AS25" s="33">
        <v>115</v>
      </c>
      <c r="AT25" s="32">
        <f t="shared" si="25"/>
        <v>12.849162011173185</v>
      </c>
      <c r="AU25" s="34">
        <v>0</v>
      </c>
      <c r="AV25" s="35">
        <f t="shared" si="26"/>
        <v>338</v>
      </c>
      <c r="AW25" s="36">
        <f t="shared" si="27"/>
        <v>14.818062253397631</v>
      </c>
      <c r="AX25" s="31">
        <v>32</v>
      </c>
      <c r="AY25" s="32">
        <f t="shared" si="28"/>
        <v>12.8</v>
      </c>
      <c r="AZ25" s="33">
        <v>19</v>
      </c>
      <c r="BA25" s="32">
        <f t="shared" si="29"/>
        <v>9.8445595854922274</v>
      </c>
      <c r="BB25" s="34">
        <v>0</v>
      </c>
      <c r="BC25" s="35">
        <f t="shared" si="30"/>
        <v>51</v>
      </c>
      <c r="BD25" s="36">
        <f t="shared" si="31"/>
        <v>11.512415349887133</v>
      </c>
      <c r="BE25" s="31">
        <v>1</v>
      </c>
      <c r="BF25" s="32">
        <f t="shared" si="32"/>
        <v>3.225806451612903</v>
      </c>
      <c r="BG25" s="33">
        <v>3</v>
      </c>
      <c r="BH25" s="32">
        <f t="shared" si="33"/>
        <v>20</v>
      </c>
      <c r="BI25" s="34">
        <v>0</v>
      </c>
      <c r="BJ25" s="35">
        <f t="shared" si="34"/>
        <v>4</v>
      </c>
      <c r="BK25" s="36">
        <f t="shared" si="35"/>
        <v>8.695652173913043</v>
      </c>
      <c r="BL25" s="7">
        <v>0</v>
      </c>
      <c r="BM25" s="32">
        <f t="shared" si="36"/>
        <v>0</v>
      </c>
      <c r="BN25" s="7">
        <v>2</v>
      </c>
      <c r="BO25" s="32">
        <f t="shared" si="37"/>
        <v>66.666666666666657</v>
      </c>
      <c r="BP25" s="34">
        <v>0</v>
      </c>
      <c r="BQ25" s="35">
        <f t="shared" si="38"/>
        <v>2</v>
      </c>
      <c r="BR25" s="36">
        <f t="shared" si="39"/>
        <v>40</v>
      </c>
      <c r="BS25" s="9"/>
      <c r="BT25" s="9"/>
      <c r="BU25" s="9"/>
      <c r="BV25" s="9"/>
    </row>
    <row r="26" spans="1:74" ht="13" x14ac:dyDescent="0.3">
      <c r="A26" s="27" t="s">
        <v>53</v>
      </c>
      <c r="B26" s="9">
        <v>655504</v>
      </c>
      <c r="C26" s="28">
        <f t="shared" si="0"/>
        <v>2.2437048375863688</v>
      </c>
      <c r="D26" s="9">
        <v>836293</v>
      </c>
      <c r="E26" s="28">
        <f t="shared" si="1"/>
        <v>2.7969143585882246</v>
      </c>
      <c r="F26" s="29">
        <f t="shared" si="2"/>
        <v>1491797</v>
      </c>
      <c r="G26" s="30">
        <f t="shared" si="3"/>
        <v>2.5235161714525467</v>
      </c>
      <c r="H26" s="31">
        <v>3925</v>
      </c>
      <c r="I26" s="32">
        <f t="shared" si="4"/>
        <v>19.645627909304768</v>
      </c>
      <c r="J26" s="33">
        <v>2769</v>
      </c>
      <c r="K26" s="32">
        <f t="shared" si="5"/>
        <v>18.380351808828411</v>
      </c>
      <c r="L26" s="34">
        <v>0</v>
      </c>
      <c r="M26" s="35">
        <f t="shared" si="6"/>
        <v>6694</v>
      </c>
      <c r="N26" s="36">
        <f t="shared" si="7"/>
        <v>19.101700719095994</v>
      </c>
      <c r="O26" s="31">
        <v>3426</v>
      </c>
      <c r="P26" s="32">
        <f t="shared" si="8"/>
        <v>19.525817850222275</v>
      </c>
      <c r="Q26" s="33">
        <v>2363</v>
      </c>
      <c r="R26" s="32">
        <f t="shared" si="9"/>
        <v>18.5275207777952</v>
      </c>
      <c r="S26" s="34">
        <v>0</v>
      </c>
      <c r="T26" s="35">
        <f t="shared" si="10"/>
        <v>5789</v>
      </c>
      <c r="U26" s="36">
        <f t="shared" si="11"/>
        <v>19.105610561056103</v>
      </c>
      <c r="V26" s="31">
        <v>2738</v>
      </c>
      <c r="W26" s="32">
        <f t="shared" si="12"/>
        <v>19.655419956927496</v>
      </c>
      <c r="X26" s="33">
        <v>1755</v>
      </c>
      <c r="Y26" s="32">
        <f t="shared" si="13"/>
        <v>18.2356608478803</v>
      </c>
      <c r="Z26" s="34">
        <v>0</v>
      </c>
      <c r="AA26" s="35">
        <f t="shared" si="14"/>
        <v>4493</v>
      </c>
      <c r="AB26" s="36">
        <f t="shared" si="15"/>
        <v>19.075316294472277</v>
      </c>
      <c r="AC26" s="31">
        <v>1850</v>
      </c>
      <c r="AD26" s="32">
        <f t="shared" si="16"/>
        <v>19.745970754616287</v>
      </c>
      <c r="AE26" s="33">
        <v>1110</v>
      </c>
      <c r="AF26" s="32">
        <f t="shared" si="17"/>
        <v>18.304749340369394</v>
      </c>
      <c r="AG26" s="34">
        <v>0</v>
      </c>
      <c r="AH26" s="35">
        <f t="shared" si="18"/>
        <v>2960</v>
      </c>
      <c r="AI26" s="36">
        <f t="shared" si="19"/>
        <v>19.179679906693451</v>
      </c>
      <c r="AJ26" s="31">
        <v>904</v>
      </c>
      <c r="AK26" s="32">
        <f t="shared" si="20"/>
        <v>19.907509359171989</v>
      </c>
      <c r="AL26" s="33">
        <v>519</v>
      </c>
      <c r="AM26" s="32">
        <f t="shared" si="21"/>
        <v>18.41078396594537</v>
      </c>
      <c r="AN26" s="34">
        <v>0</v>
      </c>
      <c r="AO26" s="35">
        <f t="shared" si="22"/>
        <v>1423</v>
      </c>
      <c r="AP26" s="36">
        <f t="shared" si="23"/>
        <v>19.334239130434781</v>
      </c>
      <c r="AQ26" s="31">
        <v>270</v>
      </c>
      <c r="AR26" s="32">
        <f t="shared" si="24"/>
        <v>19.480519480519483</v>
      </c>
      <c r="AS26" s="33">
        <v>155</v>
      </c>
      <c r="AT26" s="32">
        <f t="shared" si="25"/>
        <v>17.318435754189945</v>
      </c>
      <c r="AU26" s="34">
        <v>0</v>
      </c>
      <c r="AV26" s="35">
        <f t="shared" si="26"/>
        <v>425</v>
      </c>
      <c r="AW26" s="36">
        <f t="shared" si="27"/>
        <v>18.632178868917141</v>
      </c>
      <c r="AX26" s="31">
        <v>47</v>
      </c>
      <c r="AY26" s="32">
        <f t="shared" si="28"/>
        <v>18.8</v>
      </c>
      <c r="AZ26" s="33">
        <v>34</v>
      </c>
      <c r="BA26" s="32">
        <f t="shared" si="29"/>
        <v>17.616580310880828</v>
      </c>
      <c r="BB26" s="34">
        <v>0</v>
      </c>
      <c r="BC26" s="35">
        <f t="shared" si="30"/>
        <v>81</v>
      </c>
      <c r="BD26" s="36">
        <f t="shared" si="31"/>
        <v>18.284424379232505</v>
      </c>
      <c r="BE26" s="31">
        <v>7</v>
      </c>
      <c r="BF26" s="32">
        <f t="shared" si="32"/>
        <v>22.58064516129032</v>
      </c>
      <c r="BG26" s="33">
        <v>1</v>
      </c>
      <c r="BH26" s="32">
        <f t="shared" si="33"/>
        <v>6.666666666666667</v>
      </c>
      <c r="BI26" s="34">
        <v>0</v>
      </c>
      <c r="BJ26" s="35">
        <f t="shared" si="34"/>
        <v>8</v>
      </c>
      <c r="BK26" s="36">
        <f t="shared" si="35"/>
        <v>17.391304347826086</v>
      </c>
      <c r="BL26" s="7">
        <v>1</v>
      </c>
      <c r="BM26" s="32">
        <f t="shared" si="36"/>
        <v>50</v>
      </c>
      <c r="BN26" s="7">
        <v>0</v>
      </c>
      <c r="BO26" s="32">
        <f t="shared" si="37"/>
        <v>0</v>
      </c>
      <c r="BP26" s="34">
        <v>0</v>
      </c>
      <c r="BQ26" s="35">
        <f t="shared" si="38"/>
        <v>1</v>
      </c>
      <c r="BR26" s="36">
        <f t="shared" si="39"/>
        <v>20</v>
      </c>
      <c r="BS26" s="9"/>
      <c r="BT26" s="9"/>
      <c r="BU26" s="9"/>
      <c r="BV26" s="9"/>
    </row>
    <row r="27" spans="1:74" ht="13" x14ac:dyDescent="0.3">
      <c r="A27" s="27" t="s">
        <v>54</v>
      </c>
      <c r="B27" s="9">
        <v>362168</v>
      </c>
      <c r="C27" s="28">
        <f t="shared" si="0"/>
        <v>1.2396539054208364</v>
      </c>
      <c r="D27" s="9">
        <v>556269</v>
      </c>
      <c r="E27" s="28">
        <f t="shared" si="1"/>
        <v>1.8603967190177522</v>
      </c>
      <c r="F27" s="29">
        <f t="shared" si="2"/>
        <v>918437</v>
      </c>
      <c r="G27" s="30">
        <f t="shared" si="3"/>
        <v>1.5536233294210691</v>
      </c>
      <c r="H27" s="31">
        <v>3758</v>
      </c>
      <c r="I27" s="32">
        <f t="shared" si="4"/>
        <v>18.809750237749636</v>
      </c>
      <c r="J27" s="33">
        <v>3165</v>
      </c>
      <c r="K27" s="32">
        <f t="shared" si="5"/>
        <v>21.008961168270826</v>
      </c>
      <c r="L27" s="34">
        <v>0</v>
      </c>
      <c r="M27" s="35">
        <f t="shared" si="6"/>
        <v>6923</v>
      </c>
      <c r="N27" s="36">
        <f t="shared" si="7"/>
        <v>19.755164935509644</v>
      </c>
      <c r="O27" s="31">
        <v>3271</v>
      </c>
      <c r="P27" s="32">
        <f t="shared" si="8"/>
        <v>18.642425624073862</v>
      </c>
      <c r="Q27" s="33">
        <v>2639</v>
      </c>
      <c r="R27" s="32">
        <f t="shared" si="9"/>
        <v>20.691547749725576</v>
      </c>
      <c r="S27" s="34">
        <v>0</v>
      </c>
      <c r="T27" s="35">
        <f t="shared" si="10"/>
        <v>5910</v>
      </c>
      <c r="U27" s="36">
        <f t="shared" si="11"/>
        <v>19.504950495049506</v>
      </c>
      <c r="V27" s="31">
        <v>2515</v>
      </c>
      <c r="W27" s="32">
        <f t="shared" si="12"/>
        <v>18.054558506819813</v>
      </c>
      <c r="X27" s="33">
        <v>1956</v>
      </c>
      <c r="Y27" s="32">
        <f t="shared" si="13"/>
        <v>20.32418952618454</v>
      </c>
      <c r="Z27" s="34">
        <v>0</v>
      </c>
      <c r="AA27" s="35">
        <f t="shared" si="14"/>
        <v>4471</v>
      </c>
      <c r="AB27" s="36">
        <f t="shared" si="15"/>
        <v>18.981913899974526</v>
      </c>
      <c r="AC27" s="31">
        <v>1638</v>
      </c>
      <c r="AD27" s="32">
        <f t="shared" si="16"/>
        <v>17.483189241114314</v>
      </c>
      <c r="AE27" s="33">
        <v>1141</v>
      </c>
      <c r="AF27" s="32">
        <f t="shared" si="17"/>
        <v>18.815963060686016</v>
      </c>
      <c r="AG27" s="34">
        <v>0</v>
      </c>
      <c r="AH27" s="35">
        <f t="shared" si="18"/>
        <v>2779</v>
      </c>
      <c r="AI27" s="36">
        <f t="shared" si="19"/>
        <v>18.006868398885505</v>
      </c>
      <c r="AJ27" s="31">
        <v>752</v>
      </c>
      <c r="AK27" s="32">
        <f t="shared" si="20"/>
        <v>16.560229024443952</v>
      </c>
      <c r="AL27" s="33">
        <v>521</v>
      </c>
      <c r="AM27" s="32">
        <f t="shared" si="21"/>
        <v>18.481731110322812</v>
      </c>
      <c r="AN27" s="34">
        <v>0</v>
      </c>
      <c r="AO27" s="35">
        <f t="shared" si="22"/>
        <v>1273</v>
      </c>
      <c r="AP27" s="36">
        <f t="shared" si="23"/>
        <v>17.296195652173914</v>
      </c>
      <c r="AQ27" s="31">
        <v>237</v>
      </c>
      <c r="AR27" s="32">
        <f t="shared" si="24"/>
        <v>17.0995670995671</v>
      </c>
      <c r="AS27" s="33">
        <v>186</v>
      </c>
      <c r="AT27" s="32">
        <f t="shared" si="25"/>
        <v>20.782122905027933</v>
      </c>
      <c r="AU27" s="34">
        <v>0</v>
      </c>
      <c r="AV27" s="35">
        <f t="shared" si="26"/>
        <v>423</v>
      </c>
      <c r="AW27" s="36">
        <f t="shared" si="27"/>
        <v>18.54449802718106</v>
      </c>
      <c r="AX27" s="31">
        <v>52</v>
      </c>
      <c r="AY27" s="32">
        <f t="shared" si="28"/>
        <v>20.8</v>
      </c>
      <c r="AZ27" s="33">
        <v>40</v>
      </c>
      <c r="BA27" s="32">
        <f t="shared" si="29"/>
        <v>20.725388601036268</v>
      </c>
      <c r="BB27" s="34">
        <v>0</v>
      </c>
      <c r="BC27" s="35">
        <f t="shared" si="30"/>
        <v>92</v>
      </c>
      <c r="BD27" s="36">
        <f t="shared" si="31"/>
        <v>20.767494356659142</v>
      </c>
      <c r="BE27" s="31">
        <v>7</v>
      </c>
      <c r="BF27" s="32">
        <f t="shared" si="32"/>
        <v>22.58064516129032</v>
      </c>
      <c r="BG27" s="33">
        <v>1</v>
      </c>
      <c r="BH27" s="32">
        <f t="shared" si="33"/>
        <v>6.666666666666667</v>
      </c>
      <c r="BI27" s="34">
        <v>0</v>
      </c>
      <c r="BJ27" s="35">
        <f t="shared" si="34"/>
        <v>8</v>
      </c>
      <c r="BK27" s="36">
        <f t="shared" si="35"/>
        <v>17.391304347826086</v>
      </c>
      <c r="BL27" s="7">
        <v>0</v>
      </c>
      <c r="BM27" s="32">
        <f t="shared" si="36"/>
        <v>0</v>
      </c>
      <c r="BN27" s="7">
        <v>0</v>
      </c>
      <c r="BO27" s="32">
        <f t="shared" si="37"/>
        <v>0</v>
      </c>
      <c r="BP27" s="34">
        <v>0</v>
      </c>
      <c r="BQ27" s="35">
        <f t="shared" si="38"/>
        <v>0</v>
      </c>
      <c r="BR27" s="36">
        <f t="shared" si="39"/>
        <v>0</v>
      </c>
      <c r="BS27" s="9"/>
      <c r="BT27" s="9"/>
      <c r="BU27" s="9"/>
      <c r="BV27" s="9"/>
    </row>
    <row r="28" spans="1:74" ht="13" x14ac:dyDescent="0.3">
      <c r="A28" s="27" t="s">
        <v>55</v>
      </c>
      <c r="B28" s="9">
        <v>167009</v>
      </c>
      <c r="C28" s="28">
        <f t="shared" si="0"/>
        <v>0.57165006044274613</v>
      </c>
      <c r="D28" s="9">
        <v>361950</v>
      </c>
      <c r="E28" s="28">
        <f t="shared" si="1"/>
        <v>1.2105125262210825</v>
      </c>
      <c r="F28" s="29">
        <f t="shared" si="2"/>
        <v>528959</v>
      </c>
      <c r="G28" s="30">
        <f t="shared" si="3"/>
        <v>0.89478433763800824</v>
      </c>
      <c r="H28" s="31">
        <v>2997</v>
      </c>
      <c r="I28" s="32">
        <f t="shared" si="4"/>
        <v>15.000750788327743</v>
      </c>
      <c r="J28" s="33">
        <v>4047</v>
      </c>
      <c r="K28" s="32">
        <f t="shared" si="5"/>
        <v>26.863591105210755</v>
      </c>
      <c r="L28" s="34">
        <v>0</v>
      </c>
      <c r="M28" s="35">
        <f t="shared" si="6"/>
        <v>7044</v>
      </c>
      <c r="N28" s="36">
        <f t="shared" si="7"/>
        <v>20.100445154662712</v>
      </c>
      <c r="O28" s="31">
        <v>2532</v>
      </c>
      <c r="P28" s="32">
        <f t="shared" si="8"/>
        <v>14.430639461985637</v>
      </c>
      <c r="Q28" s="33">
        <v>3283</v>
      </c>
      <c r="R28" s="32">
        <f t="shared" si="9"/>
        <v>25.740944017563116</v>
      </c>
      <c r="S28" s="34">
        <v>0</v>
      </c>
      <c r="T28" s="35">
        <f t="shared" si="10"/>
        <v>5815</v>
      </c>
      <c r="U28" s="36">
        <f t="shared" si="11"/>
        <v>19.191419141914192</v>
      </c>
      <c r="V28" s="31">
        <v>1903</v>
      </c>
      <c r="W28" s="32">
        <f t="shared" si="12"/>
        <v>13.66116295764537</v>
      </c>
      <c r="X28" s="33">
        <v>2310</v>
      </c>
      <c r="Y28" s="32">
        <f t="shared" si="13"/>
        <v>24.002493765586035</v>
      </c>
      <c r="Z28" s="34">
        <v>0</v>
      </c>
      <c r="AA28" s="35">
        <f t="shared" si="14"/>
        <v>4213</v>
      </c>
      <c r="AB28" s="36">
        <f t="shared" si="15"/>
        <v>17.886558546319097</v>
      </c>
      <c r="AC28" s="31">
        <v>1199</v>
      </c>
      <c r="AD28" s="32">
        <f t="shared" si="16"/>
        <v>12.797523748532393</v>
      </c>
      <c r="AE28" s="33">
        <v>1338</v>
      </c>
      <c r="AF28" s="32">
        <f t="shared" si="17"/>
        <v>22.064643799472293</v>
      </c>
      <c r="AG28" s="34">
        <v>0</v>
      </c>
      <c r="AH28" s="35">
        <f t="shared" si="18"/>
        <v>2537</v>
      </c>
      <c r="AI28" s="36">
        <f t="shared" si="19"/>
        <v>16.438799974081515</v>
      </c>
      <c r="AJ28" s="31">
        <v>564</v>
      </c>
      <c r="AK28" s="32">
        <f t="shared" si="20"/>
        <v>12.420171768332967</v>
      </c>
      <c r="AL28" s="33">
        <v>563</v>
      </c>
      <c r="AM28" s="32">
        <f t="shared" si="21"/>
        <v>19.971621142249024</v>
      </c>
      <c r="AN28" s="34">
        <v>0</v>
      </c>
      <c r="AO28" s="35">
        <f t="shared" si="22"/>
        <v>1127</v>
      </c>
      <c r="AP28" s="36">
        <f t="shared" si="23"/>
        <v>15.312500000000002</v>
      </c>
      <c r="AQ28" s="31">
        <v>178</v>
      </c>
      <c r="AR28" s="32">
        <f t="shared" si="24"/>
        <v>12.842712842712842</v>
      </c>
      <c r="AS28" s="33">
        <v>165</v>
      </c>
      <c r="AT28" s="32">
        <f t="shared" si="25"/>
        <v>18.435754189944134</v>
      </c>
      <c r="AU28" s="34">
        <v>0</v>
      </c>
      <c r="AV28" s="35">
        <f t="shared" si="26"/>
        <v>343</v>
      </c>
      <c r="AW28" s="36">
        <f t="shared" si="27"/>
        <v>15.037264357737834</v>
      </c>
      <c r="AX28" s="31">
        <v>38</v>
      </c>
      <c r="AY28" s="32">
        <f t="shared" si="28"/>
        <v>15.2</v>
      </c>
      <c r="AZ28" s="33">
        <v>39</v>
      </c>
      <c r="BA28" s="32">
        <f t="shared" si="29"/>
        <v>20.207253886010363</v>
      </c>
      <c r="BB28" s="34">
        <v>0</v>
      </c>
      <c r="BC28" s="35">
        <f t="shared" si="30"/>
        <v>77</v>
      </c>
      <c r="BD28" s="36">
        <f t="shared" si="31"/>
        <v>17.381489841986454</v>
      </c>
      <c r="BE28" s="31">
        <v>5</v>
      </c>
      <c r="BF28" s="32">
        <f t="shared" si="32"/>
        <v>16.129032258064516</v>
      </c>
      <c r="BG28" s="33">
        <v>3</v>
      </c>
      <c r="BH28" s="32">
        <f t="shared" si="33"/>
        <v>20</v>
      </c>
      <c r="BI28" s="34">
        <v>0</v>
      </c>
      <c r="BJ28" s="35">
        <f t="shared" si="34"/>
        <v>8</v>
      </c>
      <c r="BK28" s="36">
        <f t="shared" si="35"/>
        <v>17.391304347826086</v>
      </c>
      <c r="BL28" s="7">
        <v>0</v>
      </c>
      <c r="BM28" s="32">
        <f t="shared" si="36"/>
        <v>0</v>
      </c>
      <c r="BN28" s="7">
        <v>1</v>
      </c>
      <c r="BO28" s="32">
        <f t="shared" si="37"/>
        <v>33.333333333333329</v>
      </c>
      <c r="BP28" s="34">
        <v>0</v>
      </c>
      <c r="BQ28" s="35">
        <f t="shared" si="38"/>
        <v>1</v>
      </c>
      <c r="BR28" s="36">
        <f t="shared" si="39"/>
        <v>20</v>
      </c>
      <c r="BS28" s="9"/>
      <c r="BT28" s="9"/>
      <c r="BU28" s="9"/>
      <c r="BV28" s="9"/>
    </row>
    <row r="29" spans="1:74" ht="13" x14ac:dyDescent="0.3">
      <c r="A29" s="38"/>
      <c r="B29" s="39"/>
      <c r="C29" s="40"/>
      <c r="D29" s="41"/>
      <c r="E29" s="40"/>
      <c r="F29" s="41"/>
      <c r="G29" s="40"/>
      <c r="H29" s="42"/>
      <c r="I29" s="43"/>
      <c r="J29" s="35"/>
      <c r="K29" s="43"/>
      <c r="L29" s="44"/>
      <c r="M29" s="35"/>
      <c r="N29" s="45"/>
      <c r="O29" s="42"/>
      <c r="P29" s="43"/>
      <c r="Q29" s="35"/>
      <c r="R29" s="43"/>
      <c r="S29" s="44"/>
      <c r="T29" s="35"/>
      <c r="U29" s="45"/>
      <c r="V29" s="42"/>
      <c r="W29" s="43"/>
      <c r="X29" s="35"/>
      <c r="Y29" s="43"/>
      <c r="Z29" s="44"/>
      <c r="AA29" s="35"/>
      <c r="AB29" s="45"/>
      <c r="AC29" s="42"/>
      <c r="AD29" s="43"/>
      <c r="AE29" s="35"/>
      <c r="AF29" s="43"/>
      <c r="AG29" s="44"/>
      <c r="AH29" s="35"/>
      <c r="AI29" s="45"/>
      <c r="AJ29" s="42"/>
      <c r="AK29" s="43"/>
      <c r="AL29" s="35"/>
      <c r="AM29" s="43"/>
      <c r="AN29" s="44"/>
      <c r="AO29" s="35"/>
      <c r="AP29" s="45"/>
      <c r="AQ29" s="42"/>
      <c r="AR29" s="43"/>
      <c r="AS29" s="35"/>
      <c r="AT29" s="43"/>
      <c r="AU29" s="44"/>
      <c r="AV29" s="35"/>
      <c r="AW29" s="45"/>
      <c r="AX29" s="42"/>
      <c r="AY29" s="43"/>
      <c r="AZ29" s="35"/>
      <c r="BA29" s="43"/>
      <c r="BB29" s="44"/>
      <c r="BC29" s="35"/>
      <c r="BD29" s="45"/>
      <c r="BE29" s="42"/>
      <c r="BF29" s="43"/>
      <c r="BG29" s="35"/>
      <c r="BH29" s="43"/>
      <c r="BI29" s="44"/>
      <c r="BJ29" s="35"/>
      <c r="BK29" s="45"/>
      <c r="BL29" s="42"/>
      <c r="BM29" s="43"/>
      <c r="BN29" s="35"/>
      <c r="BO29" s="43"/>
      <c r="BP29" s="44"/>
      <c r="BQ29" s="35"/>
      <c r="BR29" s="45"/>
      <c r="BS29" s="9"/>
      <c r="BT29" s="9"/>
      <c r="BU29" s="9"/>
      <c r="BV29" s="9"/>
    </row>
    <row r="30" spans="1:74" ht="13" x14ac:dyDescent="0.3">
      <c r="A30" s="46" t="s">
        <v>56</v>
      </c>
      <c r="B30" s="47">
        <f t="shared" ref="B30:AG30" si="40">SUM(B10:B28)</f>
        <v>29215251</v>
      </c>
      <c r="C30" s="48">
        <f t="shared" si="40"/>
        <v>99.999999999999986</v>
      </c>
      <c r="D30" s="29">
        <f t="shared" si="40"/>
        <v>29900558</v>
      </c>
      <c r="E30" s="48">
        <f t="shared" si="40"/>
        <v>100</v>
      </c>
      <c r="F30" s="29">
        <f t="shared" si="40"/>
        <v>59115809</v>
      </c>
      <c r="G30" s="48">
        <f t="shared" si="40"/>
        <v>100</v>
      </c>
      <c r="H30" s="49">
        <f t="shared" si="40"/>
        <v>19979</v>
      </c>
      <c r="I30" s="50">
        <f t="shared" si="40"/>
        <v>100</v>
      </c>
      <c r="J30" s="51">
        <f t="shared" si="40"/>
        <v>15065</v>
      </c>
      <c r="K30" s="52">
        <f t="shared" si="40"/>
        <v>100.00000000000001</v>
      </c>
      <c r="L30" s="53">
        <f t="shared" si="40"/>
        <v>0</v>
      </c>
      <c r="M30" s="51">
        <f t="shared" si="40"/>
        <v>35044</v>
      </c>
      <c r="N30" s="54">
        <f t="shared" si="40"/>
        <v>100</v>
      </c>
      <c r="O30" s="49">
        <f t="shared" si="40"/>
        <v>17546</v>
      </c>
      <c r="P30" s="50">
        <f t="shared" si="40"/>
        <v>100</v>
      </c>
      <c r="Q30" s="51">
        <f t="shared" si="40"/>
        <v>12754</v>
      </c>
      <c r="R30" s="52">
        <f t="shared" si="40"/>
        <v>100</v>
      </c>
      <c r="S30" s="53">
        <f t="shared" si="40"/>
        <v>0</v>
      </c>
      <c r="T30" s="51">
        <f t="shared" si="40"/>
        <v>30300</v>
      </c>
      <c r="U30" s="54">
        <f t="shared" si="40"/>
        <v>100</v>
      </c>
      <c r="V30" s="49">
        <f t="shared" si="40"/>
        <v>13930</v>
      </c>
      <c r="W30" s="50">
        <f t="shared" si="40"/>
        <v>100</v>
      </c>
      <c r="X30" s="51">
        <f t="shared" si="40"/>
        <v>9624</v>
      </c>
      <c r="Y30" s="52">
        <f t="shared" si="40"/>
        <v>100</v>
      </c>
      <c r="Z30" s="53">
        <f t="shared" si="40"/>
        <v>0</v>
      </c>
      <c r="AA30" s="51">
        <f t="shared" si="40"/>
        <v>23554</v>
      </c>
      <c r="AB30" s="54">
        <f t="shared" si="40"/>
        <v>100</v>
      </c>
      <c r="AC30" s="49">
        <f t="shared" si="40"/>
        <v>9369</v>
      </c>
      <c r="AD30" s="50">
        <f t="shared" si="40"/>
        <v>100.00000000000001</v>
      </c>
      <c r="AE30" s="51">
        <f t="shared" si="40"/>
        <v>6064</v>
      </c>
      <c r="AF30" s="52">
        <f t="shared" si="40"/>
        <v>100</v>
      </c>
      <c r="AG30" s="53">
        <f t="shared" si="40"/>
        <v>0</v>
      </c>
      <c r="AH30" s="51">
        <f t="shared" ref="AH30:BR30" si="41">SUM(AH10:AH28)</f>
        <v>15433</v>
      </c>
      <c r="AI30" s="54">
        <f t="shared" si="41"/>
        <v>100</v>
      </c>
      <c r="AJ30" s="49">
        <f t="shared" si="41"/>
        <v>4541</v>
      </c>
      <c r="AK30" s="50">
        <f t="shared" si="41"/>
        <v>100</v>
      </c>
      <c r="AL30" s="51">
        <f t="shared" si="41"/>
        <v>2819</v>
      </c>
      <c r="AM30" s="52">
        <f t="shared" si="41"/>
        <v>100</v>
      </c>
      <c r="AN30" s="53">
        <f t="shared" si="41"/>
        <v>0</v>
      </c>
      <c r="AO30" s="51">
        <f t="shared" si="41"/>
        <v>7360</v>
      </c>
      <c r="AP30" s="54">
        <f t="shared" si="41"/>
        <v>100</v>
      </c>
      <c r="AQ30" s="49">
        <f t="shared" si="41"/>
        <v>1386</v>
      </c>
      <c r="AR30" s="50">
        <f t="shared" si="41"/>
        <v>99.999999999999986</v>
      </c>
      <c r="AS30" s="51">
        <f t="shared" si="41"/>
        <v>895</v>
      </c>
      <c r="AT30" s="52">
        <f t="shared" si="41"/>
        <v>100</v>
      </c>
      <c r="AU30" s="53">
        <f t="shared" si="41"/>
        <v>0</v>
      </c>
      <c r="AV30" s="51">
        <f t="shared" si="41"/>
        <v>2281</v>
      </c>
      <c r="AW30" s="54">
        <f t="shared" si="41"/>
        <v>100</v>
      </c>
      <c r="AX30" s="49">
        <f t="shared" si="41"/>
        <v>250</v>
      </c>
      <c r="AY30" s="50">
        <f t="shared" si="41"/>
        <v>100</v>
      </c>
      <c r="AZ30" s="51">
        <f t="shared" si="41"/>
        <v>193</v>
      </c>
      <c r="BA30" s="52">
        <f t="shared" si="41"/>
        <v>100</v>
      </c>
      <c r="BB30" s="53">
        <f t="shared" si="41"/>
        <v>0</v>
      </c>
      <c r="BC30" s="51">
        <f t="shared" si="41"/>
        <v>443</v>
      </c>
      <c r="BD30" s="54">
        <f t="shared" si="41"/>
        <v>100</v>
      </c>
      <c r="BE30" s="49">
        <f t="shared" si="41"/>
        <v>31</v>
      </c>
      <c r="BF30" s="50">
        <f t="shared" si="41"/>
        <v>100</v>
      </c>
      <c r="BG30" s="51">
        <f t="shared" si="41"/>
        <v>15</v>
      </c>
      <c r="BH30" s="52">
        <f t="shared" si="41"/>
        <v>100.00000000000001</v>
      </c>
      <c r="BI30" s="53">
        <f t="shared" si="41"/>
        <v>0</v>
      </c>
      <c r="BJ30" s="51">
        <f t="shared" si="41"/>
        <v>46</v>
      </c>
      <c r="BK30" s="54">
        <f t="shared" si="41"/>
        <v>100</v>
      </c>
      <c r="BL30" s="49">
        <f t="shared" si="41"/>
        <v>2</v>
      </c>
      <c r="BM30" s="50">
        <f t="shared" si="41"/>
        <v>100</v>
      </c>
      <c r="BN30" s="51">
        <f t="shared" si="41"/>
        <v>3</v>
      </c>
      <c r="BO30" s="52">
        <f t="shared" si="41"/>
        <v>99.999999999999986</v>
      </c>
      <c r="BP30" s="53">
        <f t="shared" si="41"/>
        <v>0</v>
      </c>
      <c r="BQ30" s="51">
        <f t="shared" si="41"/>
        <v>5</v>
      </c>
      <c r="BR30" s="54">
        <f t="shared" si="41"/>
        <v>100</v>
      </c>
      <c r="BS30" s="9"/>
      <c r="BT30" s="9"/>
      <c r="BU30" s="9"/>
      <c r="BV30" s="9"/>
    </row>
    <row r="31" spans="1:74" ht="13" x14ac:dyDescent="0.3">
      <c r="A31" s="55"/>
      <c r="B31" s="41"/>
      <c r="C31" s="41"/>
      <c r="D31" s="41"/>
      <c r="E31" s="41"/>
      <c r="F31" s="41"/>
      <c r="G31" s="41"/>
      <c r="H31" s="42"/>
      <c r="I31" s="35"/>
      <c r="J31" s="35"/>
      <c r="K31" s="35"/>
      <c r="L31" s="44"/>
      <c r="M31" s="35"/>
      <c r="N31" s="56"/>
      <c r="O31" s="42"/>
      <c r="P31" s="35"/>
      <c r="Q31" s="35"/>
      <c r="R31" s="35"/>
      <c r="S31" s="44"/>
      <c r="T31" s="35"/>
      <c r="U31" s="56"/>
      <c r="V31" s="42"/>
      <c r="W31" s="35"/>
      <c r="X31" s="35"/>
      <c r="Y31" s="35"/>
      <c r="Z31" s="44"/>
      <c r="AA31" s="35"/>
      <c r="AB31" s="56"/>
      <c r="AC31" s="42"/>
      <c r="AD31" s="35"/>
      <c r="AE31" s="35"/>
      <c r="AF31" s="35"/>
      <c r="AG31" s="44"/>
      <c r="AH31" s="35"/>
      <c r="AI31" s="56"/>
      <c r="AJ31" s="42"/>
      <c r="AK31" s="35"/>
      <c r="AL31" s="35"/>
      <c r="AM31" s="35"/>
      <c r="AN31" s="44"/>
      <c r="AO31" s="35"/>
      <c r="AP31" s="56"/>
      <c r="AQ31" s="42"/>
      <c r="AR31" s="35"/>
      <c r="AS31" s="35"/>
      <c r="AT31" s="35"/>
      <c r="AU31" s="44"/>
      <c r="AV31" s="35"/>
      <c r="AW31" s="56"/>
      <c r="AX31" s="42"/>
      <c r="AY31" s="35"/>
      <c r="AZ31" s="35"/>
      <c r="BA31" s="35"/>
      <c r="BB31" s="44"/>
      <c r="BC31" s="35"/>
      <c r="BD31" s="56"/>
      <c r="BE31" s="42"/>
      <c r="BF31" s="35"/>
      <c r="BG31" s="35"/>
      <c r="BH31" s="35"/>
      <c r="BI31" s="44"/>
      <c r="BJ31" s="35"/>
      <c r="BK31" s="56"/>
      <c r="BL31" s="42"/>
      <c r="BM31" s="35"/>
      <c r="BN31" s="35"/>
      <c r="BO31" s="35"/>
      <c r="BP31" s="44"/>
      <c r="BQ31" s="35"/>
      <c r="BR31" s="56"/>
      <c r="BS31" s="9"/>
      <c r="BT31" s="9"/>
      <c r="BU31" s="9"/>
      <c r="BV31" s="9"/>
    </row>
    <row r="32" spans="1:74" ht="13" x14ac:dyDescent="0.3">
      <c r="A32" s="57" t="s">
        <v>36</v>
      </c>
      <c r="B32" s="58"/>
      <c r="C32" s="58"/>
      <c r="D32" s="58"/>
      <c r="E32" s="58"/>
      <c r="F32" s="58"/>
      <c r="G32" s="58"/>
      <c r="H32" s="59">
        <v>0</v>
      </c>
      <c r="I32" s="60"/>
      <c r="J32" s="60">
        <v>0</v>
      </c>
      <c r="K32" s="60"/>
      <c r="L32" s="61"/>
      <c r="M32" s="60">
        <v>0</v>
      </c>
      <c r="N32" s="62"/>
      <c r="O32" s="59">
        <v>0</v>
      </c>
      <c r="P32" s="60"/>
      <c r="Q32" s="60">
        <v>0</v>
      </c>
      <c r="R32" s="60"/>
      <c r="S32" s="61"/>
      <c r="T32" s="60">
        <v>0</v>
      </c>
      <c r="U32" s="62"/>
      <c r="V32" s="59">
        <v>0</v>
      </c>
      <c r="W32" s="60"/>
      <c r="X32" s="60">
        <v>0</v>
      </c>
      <c r="Y32" s="60"/>
      <c r="Z32" s="61"/>
      <c r="AA32" s="60">
        <v>0</v>
      </c>
      <c r="AB32" s="62"/>
      <c r="AC32" s="59">
        <v>0</v>
      </c>
      <c r="AD32" s="60"/>
      <c r="AE32" s="60">
        <v>0</v>
      </c>
      <c r="AF32" s="60"/>
      <c r="AG32" s="61"/>
      <c r="AH32" s="60">
        <v>0</v>
      </c>
      <c r="AI32" s="62"/>
      <c r="AJ32" s="59">
        <v>0</v>
      </c>
      <c r="AK32" s="60"/>
      <c r="AL32" s="60">
        <v>0</v>
      </c>
      <c r="AM32" s="60"/>
      <c r="AN32" s="61"/>
      <c r="AO32" s="60">
        <v>0</v>
      </c>
      <c r="AP32" s="62"/>
      <c r="AQ32" s="59">
        <v>0</v>
      </c>
      <c r="AR32" s="60"/>
      <c r="AS32" s="60">
        <v>0</v>
      </c>
      <c r="AT32" s="60"/>
      <c r="AU32" s="61"/>
      <c r="AV32" s="60">
        <v>0</v>
      </c>
      <c r="AW32" s="62"/>
      <c r="AX32" s="59">
        <v>0</v>
      </c>
      <c r="AY32" s="60"/>
      <c r="AZ32" s="60">
        <v>0</v>
      </c>
      <c r="BA32" s="60"/>
      <c r="BB32" s="61"/>
      <c r="BC32" s="60">
        <v>0</v>
      </c>
      <c r="BD32" s="62"/>
      <c r="BE32" s="59">
        <v>0</v>
      </c>
      <c r="BF32" s="60"/>
      <c r="BG32" s="60">
        <v>0</v>
      </c>
      <c r="BH32" s="60"/>
      <c r="BI32" s="61"/>
      <c r="BJ32" s="60">
        <v>0</v>
      </c>
      <c r="BK32" s="62"/>
      <c r="BL32" s="59">
        <v>0</v>
      </c>
      <c r="BM32" s="60"/>
      <c r="BN32" s="60">
        <v>0</v>
      </c>
      <c r="BO32" s="60"/>
      <c r="BP32" s="61"/>
      <c r="BQ32" s="60">
        <v>0</v>
      </c>
      <c r="BR32" s="62"/>
      <c r="BS32" s="9"/>
      <c r="BT32" s="9"/>
      <c r="BU32" s="9"/>
      <c r="BV32" s="9"/>
    </row>
    <row r="33" spans="1:1024" ht="13" x14ac:dyDescent="0.3">
      <c r="A33" s="21" t="s">
        <v>57</v>
      </c>
      <c r="B33" s="63">
        <f>B30+B32</f>
        <v>29215251</v>
      </c>
      <c r="C33" s="63"/>
      <c r="D33" s="63">
        <f>D30+D32</f>
        <v>29900558</v>
      </c>
      <c r="E33" s="63"/>
      <c r="F33" s="64">
        <f>F30+F32</f>
        <v>59115809</v>
      </c>
      <c r="G33" s="63"/>
      <c r="H33" s="65">
        <f>H30+H32</f>
        <v>19979</v>
      </c>
      <c r="I33" s="66"/>
      <c r="J33" s="66">
        <f>J30+J32</f>
        <v>15065</v>
      </c>
      <c r="K33" s="66"/>
      <c r="L33" s="67">
        <f>L30+L32</f>
        <v>0</v>
      </c>
      <c r="M33" s="67">
        <f>M30+M32</f>
        <v>35044</v>
      </c>
      <c r="N33" s="68"/>
      <c r="O33" s="65">
        <f>O30+O32</f>
        <v>17546</v>
      </c>
      <c r="P33" s="66"/>
      <c r="Q33" s="66">
        <f>Q30+Q32</f>
        <v>12754</v>
      </c>
      <c r="R33" s="66"/>
      <c r="S33" s="67">
        <f>S30+S32</f>
        <v>0</v>
      </c>
      <c r="T33" s="67">
        <f>T30+T32</f>
        <v>30300</v>
      </c>
      <c r="U33" s="68"/>
      <c r="V33" s="65">
        <f>V30+V32</f>
        <v>13930</v>
      </c>
      <c r="W33" s="66"/>
      <c r="X33" s="66">
        <f>X30+X32</f>
        <v>9624</v>
      </c>
      <c r="Y33" s="66"/>
      <c r="Z33" s="67">
        <f>Z30+Z32</f>
        <v>0</v>
      </c>
      <c r="AA33" s="67">
        <f>AA30+AA32</f>
        <v>23554</v>
      </c>
      <c r="AB33" s="68"/>
      <c r="AC33" s="65">
        <f>AC30+AC32</f>
        <v>9369</v>
      </c>
      <c r="AD33" s="66"/>
      <c r="AE33" s="66">
        <f>AE30+AE32</f>
        <v>6064</v>
      </c>
      <c r="AF33" s="66"/>
      <c r="AG33" s="67">
        <f>AG30+AG32</f>
        <v>0</v>
      </c>
      <c r="AH33" s="67">
        <f>AH30+AH32</f>
        <v>15433</v>
      </c>
      <c r="AI33" s="68"/>
      <c r="AJ33" s="65">
        <f>AJ30+AJ32</f>
        <v>4541</v>
      </c>
      <c r="AK33" s="66"/>
      <c r="AL33" s="66">
        <f>AL30+AL32</f>
        <v>2819</v>
      </c>
      <c r="AM33" s="66"/>
      <c r="AN33" s="67">
        <f>AN30+AN32</f>
        <v>0</v>
      </c>
      <c r="AO33" s="67">
        <f>AO30+AO32</f>
        <v>7360</v>
      </c>
      <c r="AP33" s="68"/>
      <c r="AQ33" s="65">
        <f>AQ30+AQ32</f>
        <v>1386</v>
      </c>
      <c r="AR33" s="66"/>
      <c r="AS33" s="66">
        <f>AS30+AS32</f>
        <v>895</v>
      </c>
      <c r="AT33" s="66"/>
      <c r="AU33" s="67">
        <f>AU30+AU32</f>
        <v>0</v>
      </c>
      <c r="AV33" s="67">
        <f>AV30+AV32</f>
        <v>2281</v>
      </c>
      <c r="AW33" s="68"/>
      <c r="AX33" s="65">
        <f>AX30+AX32</f>
        <v>250</v>
      </c>
      <c r="AY33" s="66"/>
      <c r="AZ33" s="66">
        <f>AZ30+AZ32</f>
        <v>193</v>
      </c>
      <c r="BA33" s="66"/>
      <c r="BB33" s="67">
        <f>BB30+BB32</f>
        <v>0</v>
      </c>
      <c r="BC33" s="67">
        <f>BC30+BC32</f>
        <v>443</v>
      </c>
      <c r="BD33" s="68"/>
      <c r="BE33" s="65">
        <f>BE30+BE32</f>
        <v>31</v>
      </c>
      <c r="BF33" s="66"/>
      <c r="BG33" s="66">
        <f>BG30+BG32</f>
        <v>15</v>
      </c>
      <c r="BH33" s="66"/>
      <c r="BI33" s="67">
        <f>BI30+BI32</f>
        <v>0</v>
      </c>
      <c r="BJ33" s="67">
        <f>BJ30+BJ32</f>
        <v>46</v>
      </c>
      <c r="BK33" s="68"/>
      <c r="BL33" s="65">
        <f>BL30+BL32</f>
        <v>2</v>
      </c>
      <c r="BM33" s="66"/>
      <c r="BN33" s="66">
        <f>BN30+BN32</f>
        <v>3</v>
      </c>
      <c r="BO33" s="66"/>
      <c r="BP33" s="67">
        <f>BP30+BP32</f>
        <v>0</v>
      </c>
      <c r="BQ33" s="67">
        <f>BQ30+BQ32</f>
        <v>5</v>
      </c>
      <c r="BR33" s="68"/>
      <c r="BS33" s="9"/>
      <c r="BT33" s="9"/>
      <c r="BU33" s="9"/>
      <c r="BV33" s="9"/>
    </row>
    <row r="34" spans="1:1024" ht="13" x14ac:dyDescent="0.3">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row>
    <row r="35" spans="1:1024" ht="13" x14ac:dyDescent="0.3">
      <c r="A35" s="9"/>
      <c r="B35" s="9"/>
      <c r="C35" s="9"/>
      <c r="D35" s="9"/>
      <c r="E35" s="9"/>
      <c r="F35" s="9"/>
      <c r="G35" s="9"/>
      <c r="H35" s="9"/>
      <c r="I35" s="9"/>
      <c r="J35" s="9"/>
      <c r="K35" s="9"/>
      <c r="L35" s="9"/>
      <c r="M35" s="9"/>
      <c r="N35" s="9"/>
      <c r="O35" s="9"/>
      <c r="P35" s="9"/>
      <c r="Q35" s="9"/>
      <c r="R35" s="9"/>
      <c r="S35" s="9"/>
      <c r="T35" s="9"/>
      <c r="U35" s="9"/>
      <c r="V35" s="9"/>
      <c r="W35" s="9"/>
      <c r="X35" s="9"/>
      <c r="Y35" s="9"/>
      <c r="Z35" s="9"/>
      <c r="AA35" s="6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row>
    <row r="36" spans="1:1024" s="9" customFormat="1" ht="15.5" x14ac:dyDescent="0.35">
      <c r="A36" s="4" t="s">
        <v>3</v>
      </c>
      <c r="B36" s="70"/>
      <c r="C36" s="70"/>
      <c r="D36" s="70"/>
      <c r="E36" s="70"/>
      <c r="F36" s="70"/>
      <c r="AL36" s="33"/>
      <c r="AM36" s="33"/>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row>
    <row r="37" spans="1:1024" s="9" customFormat="1" ht="13" x14ac:dyDescent="0.3">
      <c r="A37" s="70" t="s">
        <v>58</v>
      </c>
      <c r="B37" s="7" t="s">
        <v>59</v>
      </c>
      <c r="C37" s="7"/>
      <c r="D37" s="7"/>
      <c r="E37" s="71"/>
      <c r="F37" s="71"/>
      <c r="AHO37" s="7"/>
      <c r="AHP37" s="7"/>
      <c r="AHQ37" s="7"/>
      <c r="AHR37" s="7"/>
      <c r="AHS37" s="7"/>
      <c r="AHT37" s="7"/>
      <c r="AHU37" s="7"/>
      <c r="AHV37" s="7"/>
      <c r="AHW37" s="7"/>
      <c r="AHX37" s="7"/>
      <c r="AHY37" s="7"/>
      <c r="AHZ37" s="7"/>
      <c r="AIA37" s="7"/>
      <c r="AIB37" s="7"/>
      <c r="AIC37" s="7"/>
      <c r="AID37" s="7"/>
      <c r="AIE37" s="7"/>
      <c r="AIF37" s="7"/>
      <c r="AIG37" s="7"/>
      <c r="AIH37" s="7"/>
      <c r="AII37" s="7"/>
      <c r="AIJ37" s="7"/>
      <c r="AIK37" s="7"/>
      <c r="AIL37" s="7"/>
      <c r="AIM37" s="7"/>
      <c r="AIN37" s="7"/>
      <c r="AIO37" s="7"/>
      <c r="AIP37" s="7"/>
      <c r="AIQ37" s="7"/>
      <c r="AIR37" s="7"/>
      <c r="AIS37" s="7"/>
      <c r="AIT37" s="7"/>
      <c r="AIU37" s="7"/>
      <c r="AIV37" s="7"/>
      <c r="AIW37" s="7"/>
      <c r="AIX37" s="7"/>
      <c r="AIY37" s="7"/>
      <c r="AIZ37" s="7"/>
      <c r="AJA37" s="7"/>
      <c r="AJB37" s="7"/>
      <c r="AJC37" s="7"/>
      <c r="AJD37" s="7"/>
      <c r="AJE37" s="7"/>
      <c r="AJF37" s="7"/>
      <c r="AJG37" s="7"/>
      <c r="AJH37" s="7"/>
      <c r="AJI37" s="7"/>
      <c r="AJJ37" s="7"/>
      <c r="AJK37" s="7"/>
      <c r="AJL37" s="7"/>
      <c r="AJM37" s="7"/>
      <c r="AJN37" s="7"/>
      <c r="AJO37" s="7"/>
      <c r="AJP37" s="7"/>
      <c r="AJQ37" s="7"/>
      <c r="AJR37" s="7"/>
      <c r="AJS37" s="7"/>
      <c r="AJT37" s="7"/>
      <c r="AJU37" s="7"/>
      <c r="AJV37" s="7"/>
      <c r="AJW37" s="7"/>
      <c r="AJX37" s="7"/>
      <c r="AJY37" s="7"/>
      <c r="AJZ37" s="7"/>
      <c r="AKA37" s="7"/>
      <c r="AKB37" s="7"/>
      <c r="AKC37" s="7"/>
      <c r="AKD37" s="7"/>
      <c r="AKE37" s="7"/>
      <c r="AKF37" s="7"/>
      <c r="AKG37" s="7"/>
      <c r="AKH37" s="7"/>
      <c r="AKI37" s="7"/>
      <c r="AKJ37" s="7"/>
      <c r="AKK37" s="7"/>
      <c r="AKL37" s="7"/>
      <c r="AKM37" s="7"/>
      <c r="AKN37" s="7"/>
      <c r="AKO37" s="7"/>
      <c r="AKP37" s="7"/>
      <c r="AKQ37" s="7"/>
      <c r="AKR37" s="7"/>
      <c r="AKS37" s="7"/>
      <c r="AKT37" s="7"/>
      <c r="AKU37" s="7"/>
      <c r="AKV37" s="7"/>
      <c r="AKW37" s="7"/>
      <c r="AKX37" s="7"/>
      <c r="AKY37" s="7"/>
      <c r="AKZ37" s="7"/>
      <c r="ALA37" s="7"/>
      <c r="ALB37" s="7"/>
      <c r="ALC37" s="7"/>
      <c r="ALD37" s="7"/>
      <c r="ALE37" s="7"/>
      <c r="ALF37" s="7"/>
      <c r="ALG37" s="7"/>
      <c r="ALH37" s="7"/>
      <c r="ALI37" s="7"/>
      <c r="ALJ37" s="7"/>
      <c r="ALK37" s="7"/>
      <c r="ALL37" s="7"/>
      <c r="ALM37" s="7"/>
      <c r="ALN37" s="7"/>
      <c r="ALO37" s="7"/>
      <c r="ALP37" s="7"/>
      <c r="ALQ37" s="7"/>
      <c r="ALR37" s="7"/>
      <c r="ALS37" s="7"/>
      <c r="ALT37" s="7"/>
      <c r="ALU37" s="7"/>
      <c r="ALV37" s="7"/>
      <c r="ALW37" s="7"/>
      <c r="ALX37" s="7"/>
      <c r="ALY37" s="7"/>
      <c r="ALZ37" s="7"/>
      <c r="AMA37" s="7"/>
      <c r="AMB37" s="7"/>
      <c r="AMC37" s="7"/>
      <c r="AMD37" s="7"/>
      <c r="AME37" s="7"/>
      <c r="AMF37" s="7"/>
      <c r="AMG37" s="7"/>
      <c r="AMH37" s="7"/>
      <c r="AMI37" s="7"/>
      <c r="AMJ37" s="7"/>
    </row>
    <row r="38" spans="1:1024" s="9" customFormat="1" ht="13" x14ac:dyDescent="0.3">
      <c r="A38" s="70" t="s">
        <v>60</v>
      </c>
      <c r="B38" s="7"/>
      <c r="C38" s="7"/>
      <c r="D38" s="7"/>
      <c r="E38" s="7"/>
      <c r="F38" s="7"/>
      <c r="AHO38" s="7"/>
      <c r="AHP38" s="7"/>
      <c r="AHQ38" s="7"/>
      <c r="AHR38" s="7"/>
      <c r="AHS38" s="7"/>
      <c r="AHT38" s="7"/>
      <c r="AHU38" s="7"/>
      <c r="AHV38" s="7"/>
      <c r="AHW38" s="7"/>
      <c r="AHX38" s="7"/>
      <c r="AHY38" s="7"/>
      <c r="AHZ38" s="7"/>
      <c r="AIA38" s="7"/>
      <c r="AIB38" s="7"/>
      <c r="AIC38" s="7"/>
      <c r="AID38" s="7"/>
      <c r="AIE38" s="7"/>
      <c r="AIF38" s="7"/>
      <c r="AIG38" s="7"/>
      <c r="AIH38" s="7"/>
      <c r="AII38" s="7"/>
      <c r="AIJ38" s="7"/>
      <c r="AIK38" s="7"/>
      <c r="AIL38" s="7"/>
      <c r="AIM38" s="7"/>
      <c r="AIN38" s="7"/>
      <c r="AIO38" s="7"/>
      <c r="AIP38" s="7"/>
      <c r="AIQ38" s="7"/>
      <c r="AIR38" s="7"/>
      <c r="AIS38" s="7"/>
      <c r="AIT38" s="7"/>
      <c r="AIU38" s="7"/>
      <c r="AIV38" s="7"/>
      <c r="AIW38" s="7"/>
      <c r="AIX38" s="7"/>
      <c r="AIY38" s="7"/>
      <c r="AIZ38" s="7"/>
      <c r="AJA38" s="7"/>
      <c r="AJB38" s="7"/>
      <c r="AJC38" s="7"/>
      <c r="AJD38" s="7"/>
      <c r="AJE38" s="7"/>
      <c r="AJF38" s="7"/>
      <c r="AJG38" s="7"/>
      <c r="AJH38" s="7"/>
      <c r="AJI38" s="7"/>
      <c r="AJJ38" s="7"/>
      <c r="AJK38" s="7"/>
      <c r="AJL38" s="7"/>
      <c r="AJM38" s="7"/>
      <c r="AJN38" s="7"/>
      <c r="AJO38" s="7"/>
      <c r="AJP38" s="7"/>
      <c r="AJQ38" s="7"/>
      <c r="AJR38" s="7"/>
      <c r="AJS38" s="7"/>
      <c r="AJT38" s="7"/>
      <c r="AJU38" s="7"/>
      <c r="AJV38" s="7"/>
      <c r="AJW38" s="7"/>
      <c r="AJX38" s="7"/>
      <c r="AJY38" s="7"/>
      <c r="AJZ38" s="7"/>
      <c r="AKA38" s="7"/>
      <c r="AKB38" s="7"/>
      <c r="AKC38" s="7"/>
      <c r="AKD38" s="7"/>
      <c r="AKE38" s="7"/>
      <c r="AKF38" s="7"/>
      <c r="AKG38" s="7"/>
      <c r="AKH38" s="7"/>
      <c r="AKI38" s="7"/>
      <c r="AKJ38" s="7"/>
      <c r="AKK38" s="7"/>
      <c r="AKL38" s="7"/>
      <c r="AKM38" s="7"/>
      <c r="AKN38" s="7"/>
      <c r="AKO38" s="7"/>
      <c r="AKP38" s="7"/>
      <c r="AKQ38" s="7"/>
      <c r="AKR38" s="7"/>
      <c r="AKS38" s="7"/>
      <c r="AKT38" s="7"/>
      <c r="AKU38" s="7"/>
      <c r="AKV38" s="7"/>
      <c r="AKW38" s="7"/>
      <c r="AKX38" s="7"/>
      <c r="AKY38" s="7"/>
      <c r="AKZ38" s="7"/>
      <c r="ALA38" s="7"/>
      <c r="ALB38" s="7"/>
      <c r="ALC38" s="7"/>
      <c r="ALD38" s="7"/>
      <c r="ALE38" s="7"/>
      <c r="ALF38" s="7"/>
      <c r="ALG38" s="7"/>
      <c r="ALH38" s="7"/>
      <c r="ALI38" s="7"/>
      <c r="ALJ38" s="7"/>
      <c r="ALK38" s="7"/>
      <c r="ALL38" s="7"/>
      <c r="ALM38" s="7"/>
      <c r="ALN38" s="7"/>
      <c r="ALO38" s="7"/>
      <c r="ALP38" s="7"/>
      <c r="ALQ38" s="7"/>
      <c r="ALR38" s="7"/>
      <c r="ALS38" s="7"/>
      <c r="ALT38" s="7"/>
      <c r="ALU38" s="7"/>
      <c r="ALV38" s="7"/>
      <c r="ALW38" s="7"/>
      <c r="ALX38" s="7"/>
      <c r="ALY38" s="7"/>
      <c r="ALZ38" s="7"/>
      <c r="AMA38" s="7"/>
      <c r="AMB38" s="7"/>
      <c r="AMC38" s="7"/>
      <c r="AMD38" s="7"/>
      <c r="AME38" s="7"/>
      <c r="AMF38" s="7"/>
      <c r="AMG38" s="7"/>
      <c r="AMH38" s="7"/>
      <c r="AMI38" s="7"/>
      <c r="AMJ38" s="7"/>
    </row>
    <row r="39" spans="1:1024" ht="13" x14ac:dyDescent="0.3">
      <c r="A39" s="9" t="s">
        <v>61</v>
      </c>
      <c r="B39" s="72" t="s">
        <v>5</v>
      </c>
    </row>
    <row r="40" spans="1:1024" ht="13" x14ac:dyDescent="0.3">
      <c r="A40" s="9" t="s">
        <v>62</v>
      </c>
      <c r="B40" s="7" t="s">
        <v>66</v>
      </c>
    </row>
  </sheetData>
  <mergeCells count="11">
    <mergeCell ref="H7:BR7"/>
    <mergeCell ref="B8:G8"/>
    <mergeCell ref="H8:N8"/>
    <mergeCell ref="O8:U8"/>
    <mergeCell ref="V8:AB8"/>
    <mergeCell ref="AC8:AI8"/>
    <mergeCell ref="AJ8:AP8"/>
    <mergeCell ref="AQ8:AW8"/>
    <mergeCell ref="AX8:BD8"/>
    <mergeCell ref="BE8:BK8"/>
    <mergeCell ref="BL8:BR8"/>
  </mergeCells>
  <hyperlinks>
    <hyperlink ref="B39" r:id="rId1"/>
  </hyperlink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
  <sheetViews>
    <sheetView tabSelected="1" zoomScale="60" zoomScaleNormal="60" workbookViewId="0">
      <pane xSplit="1" ySplit="7" topLeftCell="B18" activePane="bottomRight" state="frozen"/>
      <selection pane="topRight" activeCell="B1" sqref="B1"/>
      <selection pane="bottomLeft" activeCell="A8" sqref="A8"/>
      <selection pane="bottomRight" activeCell="C32" sqref="C32"/>
    </sheetView>
  </sheetViews>
  <sheetFormatPr baseColWidth="10" defaultColWidth="9.1796875" defaultRowHeight="13" x14ac:dyDescent="0.3"/>
  <cols>
    <col min="1" max="1" width="10.81640625" style="76" customWidth="1"/>
    <col min="2" max="2" width="24.54296875" style="76" customWidth="1"/>
    <col min="3" max="3" width="10.81640625" style="9" customWidth="1"/>
    <col min="4" max="17" width="13.1796875" style="9" customWidth="1"/>
    <col min="18" max="974" width="10.81640625" style="9" customWidth="1"/>
    <col min="975" max="1025" width="10.81640625" customWidth="1"/>
  </cols>
  <sheetData>
    <row r="1" spans="1:1024" ht="15.5" x14ac:dyDescent="0.35">
      <c r="A1" s="77" t="s">
        <v>67</v>
      </c>
      <c r="B1" s="77"/>
    </row>
    <row r="2" spans="1:1024" s="11" customFormat="1" ht="18.5" x14ac:dyDescent="0.45">
      <c r="A2" s="78" t="s">
        <v>20</v>
      </c>
      <c r="B2" s="11" t="s">
        <v>68</v>
      </c>
    </row>
    <row r="3" spans="1:1024" s="1" customFormat="1" ht="15.5" x14ac:dyDescent="0.35">
      <c r="A3" s="77" t="s">
        <v>22</v>
      </c>
      <c r="B3" s="77"/>
    </row>
    <row r="4" spans="1:1024" s="1" customFormat="1" ht="15.5" x14ac:dyDescent="0.35">
      <c r="A4" s="77" t="s">
        <v>69</v>
      </c>
      <c r="B4" s="77"/>
    </row>
    <row r="5" spans="1:1024" x14ac:dyDescent="0.3">
      <c r="A5" s="79"/>
      <c r="B5" s="79"/>
    </row>
    <row r="6" spans="1:1024" x14ac:dyDescent="0.3">
      <c r="A6" s="79"/>
    </row>
    <row r="7" spans="1:1024" x14ac:dyDescent="0.3">
      <c r="A7" s="80"/>
      <c r="B7" s="216" t="s">
        <v>26</v>
      </c>
      <c r="C7" s="217" t="s">
        <v>70</v>
      </c>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c r="AW7" s="217"/>
      <c r="AX7" s="217"/>
      <c r="AY7" s="217"/>
      <c r="AZ7" s="217"/>
      <c r="BA7" s="217"/>
      <c r="BB7" s="217"/>
      <c r="BC7" s="217"/>
      <c r="BD7" s="217"/>
      <c r="BE7" s="217"/>
      <c r="BF7" s="217"/>
      <c r="BG7" s="217"/>
      <c r="BH7" s="217"/>
      <c r="BI7" s="217"/>
      <c r="BJ7" s="217"/>
      <c r="BK7" s="217"/>
      <c r="BL7" s="217"/>
      <c r="BM7" s="217"/>
      <c r="BN7" s="217"/>
      <c r="BO7" s="217"/>
      <c r="BP7" s="217"/>
      <c r="BQ7" s="217"/>
      <c r="BR7" s="217"/>
      <c r="BS7" s="217"/>
      <c r="BT7" s="217"/>
      <c r="BU7" s="217"/>
      <c r="BV7" s="217"/>
      <c r="BW7" s="217"/>
      <c r="BX7" s="217"/>
    </row>
    <row r="8" spans="1:1024" s="87" customFormat="1" ht="26" x14ac:dyDescent="0.3">
      <c r="A8" s="81" t="s">
        <v>25</v>
      </c>
      <c r="B8" s="216"/>
      <c r="C8" s="82" t="s">
        <v>71</v>
      </c>
      <c r="D8" s="83" t="s">
        <v>72</v>
      </c>
      <c r="E8" s="84">
        <v>43962</v>
      </c>
      <c r="F8" s="84">
        <v>43961</v>
      </c>
      <c r="G8" s="84">
        <v>43960</v>
      </c>
      <c r="H8" s="84">
        <v>43959</v>
      </c>
      <c r="I8" s="84">
        <v>43958</v>
      </c>
      <c r="J8" s="85">
        <v>43957</v>
      </c>
      <c r="K8" s="86">
        <v>43956</v>
      </c>
      <c r="L8" s="86">
        <v>43955</v>
      </c>
      <c r="M8" s="86">
        <v>43954</v>
      </c>
      <c r="N8" s="86">
        <v>43953</v>
      </c>
      <c r="O8" s="86">
        <v>43952</v>
      </c>
      <c r="P8" s="86">
        <v>43951</v>
      </c>
      <c r="Q8" s="86">
        <v>43950</v>
      </c>
      <c r="R8" s="86">
        <v>43949</v>
      </c>
      <c r="S8" s="86">
        <v>43948</v>
      </c>
      <c r="T8" s="86">
        <v>43947</v>
      </c>
      <c r="U8" s="86">
        <v>43946</v>
      </c>
      <c r="V8" s="86">
        <v>43945</v>
      </c>
      <c r="W8" s="86">
        <v>43944</v>
      </c>
      <c r="X8" s="86">
        <v>43943</v>
      </c>
      <c r="Y8" s="86">
        <v>43942</v>
      </c>
      <c r="Z8" s="86">
        <v>43941</v>
      </c>
      <c r="AA8" s="86">
        <v>43940</v>
      </c>
      <c r="AB8" s="86">
        <v>43939</v>
      </c>
      <c r="AC8" s="86">
        <v>43938</v>
      </c>
      <c r="AD8" s="86">
        <v>43937</v>
      </c>
      <c r="AE8" s="86">
        <v>43936</v>
      </c>
      <c r="AF8" s="86">
        <v>43935</v>
      </c>
      <c r="AG8" s="86">
        <v>43934</v>
      </c>
      <c r="AH8" s="86">
        <v>43933</v>
      </c>
      <c r="AI8" s="86">
        <v>43932</v>
      </c>
      <c r="AJ8" s="86">
        <v>43931</v>
      </c>
      <c r="AK8" s="86">
        <v>43930</v>
      </c>
      <c r="AL8" s="86">
        <v>43929</v>
      </c>
      <c r="AM8" s="86">
        <v>43928</v>
      </c>
      <c r="AN8" s="86">
        <v>43927</v>
      </c>
      <c r="AO8" s="86">
        <v>43926</v>
      </c>
      <c r="AP8" s="86">
        <v>43925</v>
      </c>
      <c r="AQ8" s="86">
        <v>43924</v>
      </c>
      <c r="AR8" s="86">
        <v>43923</v>
      </c>
      <c r="AS8" s="86">
        <v>43922</v>
      </c>
      <c r="AT8" s="86">
        <v>43921</v>
      </c>
      <c r="AU8" s="86">
        <v>43920</v>
      </c>
      <c r="AV8" s="86">
        <v>43919</v>
      </c>
      <c r="AW8" s="86">
        <v>43918</v>
      </c>
      <c r="AX8" s="86">
        <v>43917</v>
      </c>
      <c r="AY8" s="86">
        <v>43916</v>
      </c>
      <c r="AZ8" s="86">
        <v>43915</v>
      </c>
      <c r="BA8" s="86">
        <v>43914</v>
      </c>
      <c r="BB8" s="86">
        <v>43913</v>
      </c>
      <c r="BC8" s="86">
        <v>43912</v>
      </c>
      <c r="BD8" s="86">
        <v>43911</v>
      </c>
      <c r="BE8" s="86">
        <v>43910</v>
      </c>
      <c r="BF8" s="86">
        <v>43909</v>
      </c>
      <c r="BG8" s="86">
        <v>43908</v>
      </c>
      <c r="BH8" s="86">
        <v>43907</v>
      </c>
      <c r="BI8" s="86">
        <v>43906</v>
      </c>
      <c r="BJ8" s="86">
        <v>43905</v>
      </c>
      <c r="BK8" s="86">
        <v>43904</v>
      </c>
      <c r="BL8" s="86">
        <v>43903</v>
      </c>
      <c r="BM8" s="86">
        <v>43902</v>
      </c>
      <c r="BN8" s="86">
        <v>43901</v>
      </c>
      <c r="BO8" s="86">
        <v>43900</v>
      </c>
      <c r="BP8" s="86">
        <v>43899</v>
      </c>
      <c r="BQ8" s="86">
        <v>43898</v>
      </c>
      <c r="BR8" s="86">
        <v>43897</v>
      </c>
      <c r="BS8" s="86">
        <v>43896</v>
      </c>
      <c r="BT8" s="86">
        <v>43895</v>
      </c>
      <c r="BU8" s="86">
        <v>43894</v>
      </c>
      <c r="BV8" s="86">
        <v>43893</v>
      </c>
      <c r="BW8" s="86">
        <v>43892</v>
      </c>
      <c r="BX8" s="86">
        <v>43891</v>
      </c>
      <c r="AKM8" s="88"/>
      <c r="AKN8" s="88"/>
      <c r="AKO8" s="88"/>
      <c r="AKP8" s="88"/>
      <c r="AKQ8" s="88"/>
      <c r="AKR8" s="88"/>
      <c r="AKS8" s="88"/>
      <c r="AKT8" s="88"/>
      <c r="AKU8" s="88"/>
      <c r="AKV8" s="88"/>
      <c r="AKW8" s="88"/>
      <c r="AKX8" s="88"/>
      <c r="AKY8" s="88"/>
      <c r="AKZ8" s="88"/>
      <c r="ALA8" s="88"/>
      <c r="ALB8" s="88"/>
      <c r="ALC8" s="88"/>
      <c r="ALD8" s="88"/>
      <c r="ALE8" s="88"/>
      <c r="ALF8" s="88"/>
      <c r="ALG8" s="88"/>
      <c r="ALH8" s="88"/>
      <c r="ALI8" s="88"/>
      <c r="ALJ8" s="88"/>
      <c r="ALK8" s="88"/>
      <c r="ALL8" s="88"/>
      <c r="ALM8" s="88"/>
      <c r="ALN8" s="88"/>
      <c r="ALO8" s="88"/>
      <c r="ALP8" s="88"/>
      <c r="ALQ8" s="88"/>
      <c r="ALR8" s="88"/>
      <c r="ALS8" s="88"/>
      <c r="ALT8" s="88"/>
      <c r="ALU8" s="88"/>
      <c r="ALV8" s="88"/>
      <c r="ALW8" s="88"/>
      <c r="ALX8" s="88"/>
      <c r="ALY8" s="88"/>
      <c r="ALZ8" s="88"/>
      <c r="AMA8" s="88"/>
      <c r="AMB8" s="88"/>
      <c r="AMC8" s="88"/>
      <c r="AMD8" s="88"/>
      <c r="AME8" s="88"/>
      <c r="AMF8" s="88"/>
      <c r="AMG8" s="88"/>
      <c r="AMH8" s="88"/>
      <c r="AMI8" s="88"/>
      <c r="AMJ8" s="88"/>
    </row>
    <row r="9" spans="1:1024" x14ac:dyDescent="0.3">
      <c r="A9" s="89"/>
      <c r="B9" s="216"/>
      <c r="C9" s="90"/>
      <c r="D9" s="91" t="s">
        <v>35</v>
      </c>
      <c r="E9" s="91" t="s">
        <v>35</v>
      </c>
      <c r="F9" s="91" t="s">
        <v>35</v>
      </c>
      <c r="G9" s="91" t="s">
        <v>35</v>
      </c>
      <c r="H9" s="91" t="s">
        <v>35</v>
      </c>
      <c r="I9" s="91" t="s">
        <v>35</v>
      </c>
      <c r="J9" s="92" t="s">
        <v>35</v>
      </c>
      <c r="K9" s="93" t="s">
        <v>35</v>
      </c>
      <c r="L9" s="93" t="s">
        <v>35</v>
      </c>
      <c r="M9" s="93" t="s">
        <v>35</v>
      </c>
      <c r="N9" s="93" t="s">
        <v>35</v>
      </c>
      <c r="O9" s="93" t="s">
        <v>35</v>
      </c>
      <c r="P9" s="93" t="s">
        <v>35</v>
      </c>
      <c r="Q9" s="93" t="s">
        <v>35</v>
      </c>
      <c r="R9" s="93" t="s">
        <v>35</v>
      </c>
      <c r="S9" s="93" t="s">
        <v>35</v>
      </c>
      <c r="T9" s="93" t="s">
        <v>35</v>
      </c>
      <c r="U9" s="93" t="s">
        <v>35</v>
      </c>
      <c r="V9" s="93" t="s">
        <v>35</v>
      </c>
      <c r="W9" s="93" t="s">
        <v>35</v>
      </c>
      <c r="X9" s="93" t="s">
        <v>35</v>
      </c>
      <c r="Y9" s="93" t="s">
        <v>35</v>
      </c>
      <c r="Z9" s="93" t="s">
        <v>35</v>
      </c>
      <c r="AA9" s="93" t="s">
        <v>35</v>
      </c>
      <c r="AB9" s="93" t="s">
        <v>35</v>
      </c>
      <c r="AC9" s="93" t="s">
        <v>35</v>
      </c>
      <c r="AD9" s="93" t="s">
        <v>35</v>
      </c>
      <c r="AE9" s="93" t="s">
        <v>35</v>
      </c>
      <c r="AF9" s="93" t="s">
        <v>35</v>
      </c>
      <c r="AG9" s="93" t="s">
        <v>35</v>
      </c>
      <c r="AH9" s="93" t="s">
        <v>35</v>
      </c>
      <c r="AI9" s="93" t="s">
        <v>35</v>
      </c>
      <c r="AJ9" s="93" t="s">
        <v>35</v>
      </c>
      <c r="AK9" s="93" t="s">
        <v>35</v>
      </c>
      <c r="AL9" s="93" t="s">
        <v>35</v>
      </c>
      <c r="AM9" s="93" t="s">
        <v>35</v>
      </c>
      <c r="AN9" s="93" t="s">
        <v>35</v>
      </c>
      <c r="AO9" s="93" t="s">
        <v>35</v>
      </c>
      <c r="AP9" s="93" t="s">
        <v>35</v>
      </c>
      <c r="AQ9" s="93" t="s">
        <v>35</v>
      </c>
      <c r="AR9" s="93" t="s">
        <v>35</v>
      </c>
      <c r="AS9" s="93" t="s">
        <v>35</v>
      </c>
      <c r="AT9" s="93" t="s">
        <v>35</v>
      </c>
      <c r="AU9" s="93" t="s">
        <v>35</v>
      </c>
      <c r="AV9" s="93" t="s">
        <v>35</v>
      </c>
      <c r="AW9" s="93" t="s">
        <v>35</v>
      </c>
      <c r="AX9" s="93" t="s">
        <v>35</v>
      </c>
      <c r="AY9" s="93" t="s">
        <v>35</v>
      </c>
      <c r="AZ9" s="93" t="s">
        <v>35</v>
      </c>
      <c r="BA9" s="93" t="s">
        <v>35</v>
      </c>
      <c r="BB9" s="93" t="s">
        <v>35</v>
      </c>
      <c r="BC9" s="93" t="s">
        <v>35</v>
      </c>
      <c r="BD9" s="93" t="s">
        <v>35</v>
      </c>
      <c r="BE9" s="93" t="s">
        <v>35</v>
      </c>
      <c r="BF9" s="93" t="s">
        <v>35</v>
      </c>
      <c r="BG9" s="93" t="s">
        <v>35</v>
      </c>
      <c r="BH9" s="93" t="s">
        <v>35</v>
      </c>
      <c r="BI9" s="93" t="s">
        <v>35</v>
      </c>
      <c r="BJ9" s="93" t="s">
        <v>35</v>
      </c>
      <c r="BK9" s="93" t="s">
        <v>35</v>
      </c>
      <c r="BL9" s="93" t="s">
        <v>35</v>
      </c>
      <c r="BM9" s="93" t="s">
        <v>35</v>
      </c>
      <c r="BN9" s="93" t="s">
        <v>35</v>
      </c>
      <c r="BO9" s="93" t="s">
        <v>35</v>
      </c>
      <c r="BP9" s="93" t="s">
        <v>35</v>
      </c>
      <c r="BQ9" s="93" t="s">
        <v>35</v>
      </c>
      <c r="BR9" s="93" t="s">
        <v>35</v>
      </c>
      <c r="BS9" s="93" t="s">
        <v>35</v>
      </c>
      <c r="BT9" s="93" t="s">
        <v>35</v>
      </c>
      <c r="BU9" s="93" t="s">
        <v>35</v>
      </c>
      <c r="BV9" s="93" t="s">
        <v>35</v>
      </c>
      <c r="BW9" s="93" t="s">
        <v>35</v>
      </c>
      <c r="BX9" s="93" t="s">
        <v>35</v>
      </c>
    </row>
    <row r="10" spans="1:1024" x14ac:dyDescent="0.3">
      <c r="A10" s="94" t="s">
        <v>73</v>
      </c>
      <c r="B10" s="9">
        <v>13241287</v>
      </c>
      <c r="C10" s="95">
        <f t="shared" ref="C10:C16" si="0">SUM(D10:BX10)</f>
        <v>12</v>
      </c>
      <c r="D10" s="96">
        <v>0</v>
      </c>
      <c r="E10" s="97">
        <v>0</v>
      </c>
      <c r="F10" s="97">
        <v>0</v>
      </c>
      <c r="G10" s="97">
        <v>0</v>
      </c>
      <c r="H10" s="97">
        <v>0</v>
      </c>
      <c r="I10" s="97">
        <v>0</v>
      </c>
      <c r="J10" s="98">
        <v>0</v>
      </c>
      <c r="K10" s="99">
        <v>0</v>
      </c>
      <c r="L10" s="99">
        <v>0</v>
      </c>
      <c r="M10" s="99">
        <v>1</v>
      </c>
      <c r="N10" s="99">
        <v>0</v>
      </c>
      <c r="O10" s="99">
        <v>0</v>
      </c>
      <c r="P10" s="99">
        <v>0</v>
      </c>
      <c r="Q10" s="99">
        <v>0</v>
      </c>
      <c r="R10" s="99">
        <v>0</v>
      </c>
      <c r="S10" s="99">
        <v>0</v>
      </c>
      <c r="T10" s="99">
        <v>0</v>
      </c>
      <c r="U10" s="99">
        <v>0</v>
      </c>
      <c r="V10" s="99">
        <v>0</v>
      </c>
      <c r="W10" s="99">
        <v>0</v>
      </c>
      <c r="X10" s="99">
        <v>0</v>
      </c>
      <c r="Y10" s="99">
        <v>0</v>
      </c>
      <c r="Z10" s="99">
        <v>1</v>
      </c>
      <c r="AA10" s="99">
        <v>0</v>
      </c>
      <c r="AB10" s="99">
        <v>0</v>
      </c>
      <c r="AC10" s="99">
        <v>0</v>
      </c>
      <c r="AD10" s="99">
        <v>0</v>
      </c>
      <c r="AE10" s="99">
        <v>0</v>
      </c>
      <c r="AF10" s="99">
        <v>0</v>
      </c>
      <c r="AG10" s="99">
        <v>0</v>
      </c>
      <c r="AH10" s="99">
        <v>0</v>
      </c>
      <c r="AI10" s="99">
        <v>1</v>
      </c>
      <c r="AJ10" s="99">
        <v>0</v>
      </c>
      <c r="AK10" s="99">
        <v>1</v>
      </c>
      <c r="AL10" s="99">
        <v>1</v>
      </c>
      <c r="AM10" s="99">
        <v>0</v>
      </c>
      <c r="AN10" s="99">
        <v>0</v>
      </c>
      <c r="AO10" s="99">
        <v>0</v>
      </c>
      <c r="AP10" s="99">
        <v>1</v>
      </c>
      <c r="AQ10" s="99">
        <v>0</v>
      </c>
      <c r="AR10" s="99">
        <v>1</v>
      </c>
      <c r="AS10" s="99">
        <v>0</v>
      </c>
      <c r="AT10" s="99">
        <v>1</v>
      </c>
      <c r="AU10" s="99">
        <v>0</v>
      </c>
      <c r="AV10" s="99">
        <v>1</v>
      </c>
      <c r="AW10" s="99">
        <v>0</v>
      </c>
      <c r="AX10" s="99">
        <v>0</v>
      </c>
      <c r="AY10" s="99">
        <v>1</v>
      </c>
      <c r="AZ10" s="99">
        <v>0</v>
      </c>
      <c r="BA10" s="99">
        <v>1</v>
      </c>
      <c r="BB10" s="99">
        <v>0</v>
      </c>
      <c r="BC10" s="99">
        <v>0</v>
      </c>
      <c r="BD10" s="99">
        <v>0</v>
      </c>
      <c r="BE10" s="99">
        <v>0</v>
      </c>
      <c r="BF10" s="99">
        <v>0</v>
      </c>
      <c r="BG10" s="99">
        <v>1</v>
      </c>
      <c r="BH10" s="99">
        <v>0</v>
      </c>
      <c r="BI10" s="99">
        <v>0</v>
      </c>
      <c r="BJ10" s="99">
        <v>0</v>
      </c>
      <c r="BK10" s="99">
        <v>0</v>
      </c>
      <c r="BL10" s="99">
        <v>0</v>
      </c>
      <c r="BM10" s="99">
        <v>0</v>
      </c>
      <c r="BN10" s="99">
        <v>0</v>
      </c>
      <c r="BO10" s="99">
        <v>0</v>
      </c>
      <c r="BP10" s="99">
        <v>0</v>
      </c>
      <c r="BQ10" s="99">
        <v>0</v>
      </c>
      <c r="BR10" s="99">
        <v>0</v>
      </c>
      <c r="BS10" s="99">
        <v>0</v>
      </c>
      <c r="BT10" s="99">
        <v>0</v>
      </c>
      <c r="BU10" s="99">
        <v>0</v>
      </c>
      <c r="BV10" s="99">
        <v>0</v>
      </c>
      <c r="BW10" s="99">
        <v>0</v>
      </c>
      <c r="BX10" s="99">
        <v>0</v>
      </c>
    </row>
    <row r="11" spans="1:1024" x14ac:dyDescent="0.3">
      <c r="A11" s="94" t="s">
        <v>74</v>
      </c>
      <c r="B11" s="9">
        <v>14833658</v>
      </c>
      <c r="C11" s="95">
        <f t="shared" si="0"/>
        <v>172</v>
      </c>
      <c r="D11" s="96">
        <v>0</v>
      </c>
      <c r="E11" s="97">
        <v>0</v>
      </c>
      <c r="F11" s="97">
        <v>3</v>
      </c>
      <c r="G11" s="97">
        <v>2</v>
      </c>
      <c r="H11" s="97">
        <v>1</v>
      </c>
      <c r="I11" s="97">
        <v>1</v>
      </c>
      <c r="J11" s="98">
        <v>3</v>
      </c>
      <c r="K11" s="99">
        <v>0</v>
      </c>
      <c r="L11" s="99">
        <v>3</v>
      </c>
      <c r="M11" s="99">
        <v>1</v>
      </c>
      <c r="N11" s="99">
        <v>2</v>
      </c>
      <c r="O11" s="99">
        <v>2</v>
      </c>
      <c r="P11" s="99">
        <v>2</v>
      </c>
      <c r="Q11" s="99">
        <v>1</v>
      </c>
      <c r="R11" s="99">
        <v>0</v>
      </c>
      <c r="S11" s="99">
        <v>3</v>
      </c>
      <c r="T11" s="99">
        <v>3</v>
      </c>
      <c r="U11" s="99">
        <v>4</v>
      </c>
      <c r="V11" s="99">
        <v>3</v>
      </c>
      <c r="W11" s="99">
        <v>2</v>
      </c>
      <c r="X11" s="99">
        <v>4</v>
      </c>
      <c r="Y11" s="99">
        <v>4</v>
      </c>
      <c r="Z11" s="99">
        <v>5</v>
      </c>
      <c r="AA11" s="99">
        <v>3</v>
      </c>
      <c r="AB11" s="99">
        <v>5</v>
      </c>
      <c r="AC11" s="99">
        <v>2</v>
      </c>
      <c r="AD11" s="99">
        <v>2</v>
      </c>
      <c r="AE11" s="99">
        <v>2</v>
      </c>
      <c r="AF11" s="99">
        <v>3</v>
      </c>
      <c r="AG11" s="99">
        <v>2</v>
      </c>
      <c r="AH11" s="99">
        <v>9</v>
      </c>
      <c r="AI11" s="99">
        <v>9</v>
      </c>
      <c r="AJ11" s="99">
        <v>3</v>
      </c>
      <c r="AK11" s="99">
        <v>5</v>
      </c>
      <c r="AL11" s="99">
        <v>9</v>
      </c>
      <c r="AM11" s="99">
        <v>7</v>
      </c>
      <c r="AN11" s="99">
        <v>3</v>
      </c>
      <c r="AO11" s="99">
        <v>7</v>
      </c>
      <c r="AP11" s="99">
        <v>1</v>
      </c>
      <c r="AQ11" s="99">
        <v>5</v>
      </c>
      <c r="AR11" s="99">
        <v>6</v>
      </c>
      <c r="AS11" s="99">
        <v>5</v>
      </c>
      <c r="AT11" s="99">
        <v>2</v>
      </c>
      <c r="AU11" s="99">
        <v>4</v>
      </c>
      <c r="AV11" s="99">
        <v>4</v>
      </c>
      <c r="AW11" s="99">
        <v>3</v>
      </c>
      <c r="AX11" s="99">
        <v>2</v>
      </c>
      <c r="AY11" s="99">
        <v>6</v>
      </c>
      <c r="AZ11" s="99">
        <v>3</v>
      </c>
      <c r="BA11" s="99">
        <v>1</v>
      </c>
      <c r="BB11" s="99">
        <v>2</v>
      </c>
      <c r="BC11" s="99">
        <v>1</v>
      </c>
      <c r="BD11" s="99">
        <v>2</v>
      </c>
      <c r="BE11" s="99">
        <v>1</v>
      </c>
      <c r="BF11" s="99">
        <v>1</v>
      </c>
      <c r="BG11" s="99">
        <v>2</v>
      </c>
      <c r="BH11" s="99">
        <v>0</v>
      </c>
      <c r="BI11" s="99">
        <v>0</v>
      </c>
      <c r="BJ11" s="99">
        <v>0</v>
      </c>
      <c r="BK11" s="99">
        <v>1</v>
      </c>
      <c r="BL11" s="99">
        <v>0</v>
      </c>
      <c r="BM11" s="99">
        <v>0</v>
      </c>
      <c r="BN11" s="99">
        <v>0</v>
      </c>
      <c r="BO11" s="99">
        <v>0</v>
      </c>
      <c r="BP11" s="99">
        <v>0</v>
      </c>
      <c r="BQ11" s="99">
        <v>0</v>
      </c>
      <c r="BR11" s="99">
        <v>0</v>
      </c>
      <c r="BS11" s="99">
        <v>0</v>
      </c>
      <c r="BT11" s="99">
        <v>0</v>
      </c>
      <c r="BU11" s="99">
        <v>0</v>
      </c>
      <c r="BV11" s="99">
        <v>0</v>
      </c>
      <c r="BW11" s="99">
        <v>0</v>
      </c>
      <c r="BX11" s="99">
        <v>0</v>
      </c>
    </row>
    <row r="12" spans="1:1024" x14ac:dyDescent="0.3">
      <c r="A12" s="94" t="s">
        <v>75</v>
      </c>
      <c r="B12" s="9">
        <v>14678606</v>
      </c>
      <c r="C12" s="95">
        <f t="shared" si="0"/>
        <v>1890</v>
      </c>
      <c r="D12" s="96">
        <v>0</v>
      </c>
      <c r="E12" s="97">
        <v>6</v>
      </c>
      <c r="F12" s="97">
        <v>9</v>
      </c>
      <c r="G12" s="97">
        <v>11</v>
      </c>
      <c r="H12" s="97">
        <v>12</v>
      </c>
      <c r="I12" s="97">
        <v>11</v>
      </c>
      <c r="J12" s="98">
        <v>15</v>
      </c>
      <c r="K12" s="99">
        <v>23</v>
      </c>
      <c r="L12" s="99">
        <v>15</v>
      </c>
      <c r="M12" s="99">
        <v>14</v>
      </c>
      <c r="N12" s="99">
        <v>20</v>
      </c>
      <c r="O12" s="99">
        <v>17</v>
      </c>
      <c r="P12" s="99">
        <v>25</v>
      </c>
      <c r="Q12" s="99">
        <v>20</v>
      </c>
      <c r="R12" s="99">
        <v>29</v>
      </c>
      <c r="S12" s="99">
        <v>30</v>
      </c>
      <c r="T12" s="99">
        <v>27</v>
      </c>
      <c r="U12" s="99">
        <v>33</v>
      </c>
      <c r="V12" s="99">
        <v>32</v>
      </c>
      <c r="W12" s="99">
        <v>46</v>
      </c>
      <c r="X12" s="99">
        <v>48</v>
      </c>
      <c r="Y12" s="99">
        <v>46</v>
      </c>
      <c r="Z12" s="99">
        <v>49</v>
      </c>
      <c r="AA12" s="99">
        <v>39</v>
      </c>
      <c r="AB12" s="99">
        <v>48</v>
      </c>
      <c r="AC12" s="99">
        <v>50</v>
      </c>
      <c r="AD12" s="99">
        <v>45</v>
      </c>
      <c r="AE12" s="99">
        <v>54</v>
      </c>
      <c r="AF12" s="99">
        <v>66</v>
      </c>
      <c r="AG12" s="99">
        <v>60</v>
      </c>
      <c r="AH12" s="99">
        <v>56</v>
      </c>
      <c r="AI12" s="99">
        <v>72</v>
      </c>
      <c r="AJ12" s="99">
        <v>68</v>
      </c>
      <c r="AK12" s="99">
        <v>71</v>
      </c>
      <c r="AL12" s="99">
        <v>67</v>
      </c>
      <c r="AM12" s="99">
        <v>64</v>
      </c>
      <c r="AN12" s="99">
        <v>56</v>
      </c>
      <c r="AO12" s="99">
        <v>48</v>
      </c>
      <c r="AP12" s="99">
        <v>58</v>
      </c>
      <c r="AQ12" s="99">
        <v>47</v>
      </c>
      <c r="AR12" s="99">
        <v>47</v>
      </c>
      <c r="AS12" s="99">
        <v>43</v>
      </c>
      <c r="AT12" s="99">
        <v>29</v>
      </c>
      <c r="AU12" s="99">
        <v>41</v>
      </c>
      <c r="AV12" s="99">
        <v>51</v>
      </c>
      <c r="AW12" s="99">
        <v>27</v>
      </c>
      <c r="AX12" s="99">
        <v>29</v>
      </c>
      <c r="AY12" s="99">
        <v>27</v>
      </c>
      <c r="AZ12" s="99">
        <v>19</v>
      </c>
      <c r="BA12" s="99">
        <v>10</v>
      </c>
      <c r="BB12" s="99">
        <v>10</v>
      </c>
      <c r="BC12" s="99">
        <v>10</v>
      </c>
      <c r="BD12" s="99">
        <v>8</v>
      </c>
      <c r="BE12" s="99">
        <v>13</v>
      </c>
      <c r="BF12" s="99">
        <v>5</v>
      </c>
      <c r="BG12" s="99">
        <v>4</v>
      </c>
      <c r="BH12" s="99">
        <v>1</v>
      </c>
      <c r="BI12" s="99">
        <v>3</v>
      </c>
      <c r="BJ12" s="99">
        <v>1</v>
      </c>
      <c r="BK12" s="99">
        <v>2</v>
      </c>
      <c r="BL12" s="99">
        <v>0</v>
      </c>
      <c r="BM12" s="99">
        <v>0</v>
      </c>
      <c r="BN12" s="99">
        <v>1</v>
      </c>
      <c r="BO12" s="99">
        <v>0</v>
      </c>
      <c r="BP12" s="99">
        <v>1</v>
      </c>
      <c r="BQ12" s="99">
        <v>0</v>
      </c>
      <c r="BR12" s="99">
        <v>0</v>
      </c>
      <c r="BS12" s="99">
        <v>0</v>
      </c>
      <c r="BT12" s="99">
        <v>1</v>
      </c>
      <c r="BU12" s="99">
        <v>0</v>
      </c>
      <c r="BV12" s="99">
        <v>0</v>
      </c>
      <c r="BW12" s="99">
        <v>0</v>
      </c>
      <c r="BX12" s="99">
        <v>0</v>
      </c>
    </row>
    <row r="13" spans="1:1024" x14ac:dyDescent="0.3">
      <c r="A13" s="94" t="s">
        <v>76</v>
      </c>
      <c r="B13" s="9">
        <v>10454893</v>
      </c>
      <c r="C13" s="95">
        <f t="shared" si="0"/>
        <v>9184</v>
      </c>
      <c r="D13" s="96">
        <v>0</v>
      </c>
      <c r="E13" s="97">
        <v>10</v>
      </c>
      <c r="F13" s="97">
        <v>44</v>
      </c>
      <c r="G13" s="97">
        <v>48</v>
      </c>
      <c r="H13" s="97">
        <v>68</v>
      </c>
      <c r="I13" s="97">
        <v>84</v>
      </c>
      <c r="J13" s="98">
        <v>95</v>
      </c>
      <c r="K13" s="99">
        <v>89</v>
      </c>
      <c r="L13" s="99">
        <v>88</v>
      </c>
      <c r="M13" s="99">
        <v>87</v>
      </c>
      <c r="N13" s="99">
        <v>93</v>
      </c>
      <c r="O13" s="99">
        <v>114</v>
      </c>
      <c r="P13" s="99">
        <v>101</v>
      </c>
      <c r="Q13" s="99">
        <v>110</v>
      </c>
      <c r="R13" s="99">
        <v>125</v>
      </c>
      <c r="S13" s="99">
        <v>122</v>
      </c>
      <c r="T13" s="99">
        <v>137</v>
      </c>
      <c r="U13" s="99">
        <v>153</v>
      </c>
      <c r="V13" s="99">
        <v>165</v>
      </c>
      <c r="W13" s="99">
        <v>165</v>
      </c>
      <c r="X13" s="99">
        <v>181</v>
      </c>
      <c r="Y13" s="99">
        <v>161</v>
      </c>
      <c r="Z13" s="99">
        <v>200</v>
      </c>
      <c r="AA13" s="99">
        <v>179</v>
      </c>
      <c r="AB13" s="99">
        <v>189</v>
      </c>
      <c r="AC13" s="99">
        <v>240</v>
      </c>
      <c r="AD13" s="99">
        <v>249</v>
      </c>
      <c r="AE13" s="99">
        <v>257</v>
      </c>
      <c r="AF13" s="99">
        <v>238</v>
      </c>
      <c r="AG13" s="99">
        <v>266</v>
      </c>
      <c r="AH13" s="99">
        <v>275</v>
      </c>
      <c r="AI13" s="99">
        <v>316</v>
      </c>
      <c r="AJ13" s="99">
        <v>295</v>
      </c>
      <c r="AK13" s="99">
        <v>326</v>
      </c>
      <c r="AL13" s="99">
        <v>349</v>
      </c>
      <c r="AM13" s="99">
        <v>342</v>
      </c>
      <c r="AN13" s="99">
        <v>293</v>
      </c>
      <c r="AO13" s="99">
        <v>284</v>
      </c>
      <c r="AP13" s="99">
        <v>321</v>
      </c>
      <c r="AQ13" s="99">
        <v>285</v>
      </c>
      <c r="AR13" s="99">
        <v>231</v>
      </c>
      <c r="AS13" s="99">
        <v>254</v>
      </c>
      <c r="AT13" s="99">
        <v>154</v>
      </c>
      <c r="AU13" s="99">
        <v>253</v>
      </c>
      <c r="AV13" s="99">
        <v>241</v>
      </c>
      <c r="AW13" s="99">
        <v>144</v>
      </c>
      <c r="AX13" s="99">
        <v>147</v>
      </c>
      <c r="AY13" s="99">
        <v>130</v>
      </c>
      <c r="AZ13" s="99">
        <v>103</v>
      </c>
      <c r="BA13" s="99">
        <v>75</v>
      </c>
      <c r="BB13" s="99">
        <v>67</v>
      </c>
      <c r="BC13" s="99">
        <v>52</v>
      </c>
      <c r="BD13" s="99">
        <v>42</v>
      </c>
      <c r="BE13" s="99">
        <v>29</v>
      </c>
      <c r="BF13" s="99">
        <v>21</v>
      </c>
      <c r="BG13" s="99">
        <v>20</v>
      </c>
      <c r="BH13" s="99">
        <v>14</v>
      </c>
      <c r="BI13" s="99">
        <v>13</v>
      </c>
      <c r="BJ13" s="99">
        <v>17</v>
      </c>
      <c r="BK13" s="99">
        <v>11</v>
      </c>
      <c r="BL13" s="99">
        <v>6</v>
      </c>
      <c r="BM13" s="99">
        <v>3</v>
      </c>
      <c r="BN13" s="99">
        <v>4</v>
      </c>
      <c r="BO13" s="99">
        <v>0</v>
      </c>
      <c r="BP13" s="99">
        <v>2</v>
      </c>
      <c r="BQ13" s="99">
        <v>4</v>
      </c>
      <c r="BR13" s="99">
        <v>0</v>
      </c>
      <c r="BS13" s="99">
        <v>1</v>
      </c>
      <c r="BT13" s="99">
        <v>1</v>
      </c>
      <c r="BU13" s="99">
        <v>0</v>
      </c>
      <c r="BV13" s="99">
        <v>1</v>
      </c>
      <c r="BW13" s="99">
        <v>0</v>
      </c>
      <c r="BX13" s="99">
        <v>0</v>
      </c>
    </row>
    <row r="14" spans="1:1024" x14ac:dyDescent="0.3">
      <c r="A14" s="94" t="s">
        <v>77</v>
      </c>
      <c r="B14" s="9">
        <v>2768734</v>
      </c>
      <c r="C14" s="95">
        <f t="shared" si="0"/>
        <v>12451</v>
      </c>
      <c r="D14" s="96">
        <v>0</v>
      </c>
      <c r="E14" s="97">
        <v>28</v>
      </c>
      <c r="F14" s="97">
        <v>79</v>
      </c>
      <c r="G14" s="97">
        <v>92</v>
      </c>
      <c r="H14" s="97">
        <v>98</v>
      </c>
      <c r="I14" s="97">
        <v>126</v>
      </c>
      <c r="J14" s="98">
        <v>120</v>
      </c>
      <c r="K14" s="99">
        <v>126</v>
      </c>
      <c r="L14" s="99">
        <v>137</v>
      </c>
      <c r="M14" s="99">
        <v>134</v>
      </c>
      <c r="N14" s="99">
        <v>143</v>
      </c>
      <c r="O14" s="99">
        <v>157</v>
      </c>
      <c r="P14" s="99">
        <v>171</v>
      </c>
      <c r="Q14" s="99">
        <v>184</v>
      </c>
      <c r="R14" s="99">
        <v>181</v>
      </c>
      <c r="S14" s="99">
        <v>182</v>
      </c>
      <c r="T14" s="99">
        <v>202</v>
      </c>
      <c r="U14" s="99">
        <v>186</v>
      </c>
      <c r="V14" s="99">
        <v>223</v>
      </c>
      <c r="W14" s="99">
        <v>229</v>
      </c>
      <c r="X14" s="99">
        <v>249</v>
      </c>
      <c r="Y14" s="99">
        <v>266</v>
      </c>
      <c r="Z14" s="99">
        <v>297</v>
      </c>
      <c r="AA14" s="99">
        <v>294</v>
      </c>
      <c r="AB14" s="99">
        <v>321</v>
      </c>
      <c r="AC14" s="99">
        <v>310</v>
      </c>
      <c r="AD14" s="99">
        <v>334</v>
      </c>
      <c r="AE14" s="99">
        <v>368</v>
      </c>
      <c r="AF14" s="99">
        <v>333</v>
      </c>
      <c r="AG14" s="99">
        <v>360</v>
      </c>
      <c r="AH14" s="99">
        <v>373</v>
      </c>
      <c r="AI14" s="99">
        <v>372</v>
      </c>
      <c r="AJ14" s="99">
        <v>365</v>
      </c>
      <c r="AK14" s="99">
        <v>377</v>
      </c>
      <c r="AL14" s="99">
        <v>461</v>
      </c>
      <c r="AM14" s="99">
        <v>391</v>
      </c>
      <c r="AN14" s="99">
        <v>372</v>
      </c>
      <c r="AO14" s="99">
        <v>397</v>
      </c>
      <c r="AP14" s="99">
        <v>388</v>
      </c>
      <c r="AQ14" s="99">
        <v>327</v>
      </c>
      <c r="AR14" s="99">
        <v>341</v>
      </c>
      <c r="AS14" s="99">
        <v>312</v>
      </c>
      <c r="AT14" s="99">
        <v>185</v>
      </c>
      <c r="AU14" s="99">
        <v>309</v>
      </c>
      <c r="AV14" s="99">
        <v>315</v>
      </c>
      <c r="AW14" s="99">
        <v>183</v>
      </c>
      <c r="AX14" s="99">
        <v>181</v>
      </c>
      <c r="AY14" s="99">
        <v>160</v>
      </c>
      <c r="AZ14" s="99">
        <v>124</v>
      </c>
      <c r="BA14" s="99">
        <v>115</v>
      </c>
      <c r="BB14" s="99">
        <v>80</v>
      </c>
      <c r="BC14" s="99">
        <v>87</v>
      </c>
      <c r="BD14" s="99">
        <v>51</v>
      </c>
      <c r="BE14" s="99">
        <v>63</v>
      </c>
      <c r="BF14" s="99">
        <v>35</v>
      </c>
      <c r="BG14" s="99">
        <v>42</v>
      </c>
      <c r="BH14" s="99">
        <v>33</v>
      </c>
      <c r="BI14" s="99">
        <v>26</v>
      </c>
      <c r="BJ14" s="99">
        <v>10</v>
      </c>
      <c r="BK14" s="99">
        <v>9</v>
      </c>
      <c r="BL14" s="99">
        <v>13</v>
      </c>
      <c r="BM14" s="99">
        <v>11</v>
      </c>
      <c r="BN14" s="99">
        <v>6</v>
      </c>
      <c r="BO14" s="99">
        <v>1</v>
      </c>
      <c r="BP14" s="99">
        <v>1</v>
      </c>
      <c r="BQ14" s="99">
        <v>1</v>
      </c>
      <c r="BR14" s="99">
        <v>1</v>
      </c>
      <c r="BS14" s="99">
        <v>1</v>
      </c>
      <c r="BT14" s="99">
        <v>0</v>
      </c>
      <c r="BU14" s="99">
        <v>0</v>
      </c>
      <c r="BV14" s="99">
        <v>1</v>
      </c>
      <c r="BW14" s="99">
        <v>1</v>
      </c>
      <c r="BX14" s="99">
        <v>0</v>
      </c>
    </row>
    <row r="15" spans="1:1024" x14ac:dyDescent="0.3">
      <c r="A15" s="94"/>
      <c r="B15" s="94"/>
      <c r="C15" s="95">
        <f t="shared" si="0"/>
        <v>0</v>
      </c>
      <c r="D15" s="96"/>
      <c r="E15" s="96"/>
      <c r="F15" s="96"/>
      <c r="G15" s="96"/>
      <c r="H15" s="96"/>
      <c r="I15" s="96"/>
      <c r="J15" s="100"/>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5"/>
      <c r="AT15" s="95"/>
      <c r="AU15" s="95"/>
      <c r="AV15" s="95"/>
      <c r="AW15" s="95"/>
      <c r="AX15" s="95"/>
      <c r="AY15" s="95"/>
      <c r="AZ15" s="95"/>
      <c r="BA15" s="95"/>
      <c r="BB15" s="95"/>
      <c r="BC15" s="95"/>
      <c r="BD15" s="95"/>
      <c r="BE15" s="95"/>
      <c r="BF15" s="95"/>
      <c r="BG15" s="95"/>
      <c r="BH15" s="95"/>
      <c r="BI15" s="95"/>
      <c r="BJ15" s="95"/>
      <c r="BK15" s="95"/>
      <c r="BL15" s="95"/>
      <c r="BM15" s="95"/>
      <c r="BN15" s="95"/>
      <c r="BO15" s="95"/>
      <c r="BP15" s="95"/>
      <c r="BQ15" s="95"/>
      <c r="BR15" s="95"/>
      <c r="BS15" s="95"/>
      <c r="BT15" s="95"/>
      <c r="BU15" s="95"/>
      <c r="BV15" s="95"/>
      <c r="BW15" s="95"/>
      <c r="BX15" s="95"/>
    </row>
    <row r="16" spans="1:1024" x14ac:dyDescent="0.3">
      <c r="A16" s="46" t="s">
        <v>56</v>
      </c>
      <c r="B16" s="46">
        <v>55977178</v>
      </c>
      <c r="C16" s="95">
        <f t="shared" si="0"/>
        <v>23709</v>
      </c>
      <c r="D16" s="96">
        <v>0</v>
      </c>
      <c r="E16" s="96">
        <f t="shared" ref="E16:AJ16" si="1">SUM(E10:E15)</f>
        <v>44</v>
      </c>
      <c r="F16" s="96">
        <f t="shared" si="1"/>
        <v>135</v>
      </c>
      <c r="G16" s="96">
        <f t="shared" si="1"/>
        <v>153</v>
      </c>
      <c r="H16" s="96">
        <f t="shared" si="1"/>
        <v>179</v>
      </c>
      <c r="I16" s="96">
        <f t="shared" si="1"/>
        <v>222</v>
      </c>
      <c r="J16" s="100">
        <f t="shared" si="1"/>
        <v>233</v>
      </c>
      <c r="K16" s="95">
        <f t="shared" si="1"/>
        <v>238</v>
      </c>
      <c r="L16" s="95">
        <f t="shared" si="1"/>
        <v>243</v>
      </c>
      <c r="M16" s="95">
        <f t="shared" si="1"/>
        <v>237</v>
      </c>
      <c r="N16" s="95">
        <f t="shared" si="1"/>
        <v>258</v>
      </c>
      <c r="O16" s="95">
        <f t="shared" si="1"/>
        <v>290</v>
      </c>
      <c r="P16" s="95">
        <f t="shared" si="1"/>
        <v>299</v>
      </c>
      <c r="Q16" s="95">
        <f t="shared" si="1"/>
        <v>315</v>
      </c>
      <c r="R16" s="95">
        <f t="shared" si="1"/>
        <v>335</v>
      </c>
      <c r="S16" s="95">
        <f t="shared" si="1"/>
        <v>337</v>
      </c>
      <c r="T16" s="95">
        <f t="shared" si="1"/>
        <v>369</v>
      </c>
      <c r="U16" s="95">
        <f t="shared" si="1"/>
        <v>376</v>
      </c>
      <c r="V16" s="95">
        <f t="shared" si="1"/>
        <v>423</v>
      </c>
      <c r="W16" s="95">
        <f t="shared" si="1"/>
        <v>442</v>
      </c>
      <c r="X16" s="95">
        <f t="shared" si="1"/>
        <v>482</v>
      </c>
      <c r="Y16" s="95">
        <f t="shared" si="1"/>
        <v>477</v>
      </c>
      <c r="Z16" s="95">
        <f t="shared" si="1"/>
        <v>552</v>
      </c>
      <c r="AA16" s="95">
        <f t="shared" si="1"/>
        <v>515</v>
      </c>
      <c r="AB16" s="95">
        <f t="shared" si="1"/>
        <v>563</v>
      </c>
      <c r="AC16" s="95">
        <f t="shared" si="1"/>
        <v>602</v>
      </c>
      <c r="AD16" s="95">
        <f t="shared" si="1"/>
        <v>630</v>
      </c>
      <c r="AE16" s="95">
        <f t="shared" si="1"/>
        <v>681</v>
      </c>
      <c r="AF16" s="95">
        <f t="shared" si="1"/>
        <v>640</v>
      </c>
      <c r="AG16" s="95">
        <f t="shared" si="1"/>
        <v>688</v>
      </c>
      <c r="AH16" s="95">
        <f t="shared" si="1"/>
        <v>713</v>
      </c>
      <c r="AI16" s="95">
        <f t="shared" si="1"/>
        <v>770</v>
      </c>
      <c r="AJ16" s="95">
        <f t="shared" si="1"/>
        <v>731</v>
      </c>
      <c r="AK16" s="95">
        <f t="shared" ref="AK16:BP16" si="2">SUM(AK10:AK15)</f>
        <v>780</v>
      </c>
      <c r="AL16" s="95">
        <f t="shared" si="2"/>
        <v>887</v>
      </c>
      <c r="AM16" s="95">
        <f t="shared" si="2"/>
        <v>804</v>
      </c>
      <c r="AN16" s="95">
        <f t="shared" si="2"/>
        <v>724</v>
      </c>
      <c r="AO16" s="95">
        <f t="shared" si="2"/>
        <v>736</v>
      </c>
      <c r="AP16" s="95">
        <f t="shared" si="2"/>
        <v>769</v>
      </c>
      <c r="AQ16" s="95">
        <f t="shared" si="2"/>
        <v>664</v>
      </c>
      <c r="AR16" s="95">
        <f t="shared" si="2"/>
        <v>626</v>
      </c>
      <c r="AS16" s="95">
        <f t="shared" si="2"/>
        <v>614</v>
      </c>
      <c r="AT16" s="95">
        <f t="shared" si="2"/>
        <v>371</v>
      </c>
      <c r="AU16" s="95">
        <f t="shared" si="2"/>
        <v>607</v>
      </c>
      <c r="AV16" s="95">
        <f t="shared" si="2"/>
        <v>612</v>
      </c>
      <c r="AW16" s="95">
        <f t="shared" si="2"/>
        <v>357</v>
      </c>
      <c r="AX16" s="95">
        <f t="shared" si="2"/>
        <v>359</v>
      </c>
      <c r="AY16" s="95">
        <f t="shared" si="2"/>
        <v>324</v>
      </c>
      <c r="AZ16" s="95">
        <f t="shared" si="2"/>
        <v>249</v>
      </c>
      <c r="BA16" s="95">
        <f t="shared" si="2"/>
        <v>202</v>
      </c>
      <c r="BB16" s="95">
        <f t="shared" si="2"/>
        <v>159</v>
      </c>
      <c r="BC16" s="95">
        <f t="shared" si="2"/>
        <v>150</v>
      </c>
      <c r="BD16" s="95">
        <f t="shared" si="2"/>
        <v>103</v>
      </c>
      <c r="BE16" s="95">
        <f t="shared" si="2"/>
        <v>106</v>
      </c>
      <c r="BF16" s="95">
        <f t="shared" si="2"/>
        <v>62</v>
      </c>
      <c r="BG16" s="95">
        <f t="shared" si="2"/>
        <v>69</v>
      </c>
      <c r="BH16" s="95">
        <f t="shared" si="2"/>
        <v>48</v>
      </c>
      <c r="BI16" s="95">
        <f t="shared" si="2"/>
        <v>42</v>
      </c>
      <c r="BJ16" s="95">
        <f t="shared" si="2"/>
        <v>28</v>
      </c>
      <c r="BK16" s="95">
        <f t="shared" si="2"/>
        <v>23</v>
      </c>
      <c r="BL16" s="95">
        <f t="shared" si="2"/>
        <v>19</v>
      </c>
      <c r="BM16" s="95">
        <f t="shared" si="2"/>
        <v>14</v>
      </c>
      <c r="BN16" s="95">
        <f t="shared" si="2"/>
        <v>11</v>
      </c>
      <c r="BO16" s="95">
        <f t="shared" si="2"/>
        <v>1</v>
      </c>
      <c r="BP16" s="95">
        <f t="shared" si="2"/>
        <v>4</v>
      </c>
      <c r="BQ16" s="95">
        <f t="shared" ref="BQ16:BX16" si="3">SUM(BQ10:BQ15)</f>
        <v>5</v>
      </c>
      <c r="BR16" s="95">
        <f t="shared" si="3"/>
        <v>1</v>
      </c>
      <c r="BS16" s="95">
        <f t="shared" si="3"/>
        <v>2</v>
      </c>
      <c r="BT16" s="95">
        <f t="shared" si="3"/>
        <v>2</v>
      </c>
      <c r="BU16" s="95">
        <f t="shared" si="3"/>
        <v>0</v>
      </c>
      <c r="BV16" s="95">
        <f t="shared" si="3"/>
        <v>2</v>
      </c>
      <c r="BW16" s="95">
        <f t="shared" si="3"/>
        <v>1</v>
      </c>
      <c r="BX16" s="95">
        <f t="shared" si="3"/>
        <v>0</v>
      </c>
    </row>
    <row r="17" spans="1:1024" x14ac:dyDescent="0.3">
      <c r="A17" s="94"/>
      <c r="B17" s="94"/>
      <c r="C17" s="95"/>
      <c r="D17" s="96"/>
      <c r="E17" s="96"/>
      <c r="F17" s="96"/>
      <c r="G17" s="96"/>
      <c r="H17" s="96"/>
      <c r="I17" s="96"/>
      <c r="J17" s="100"/>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5"/>
      <c r="BN17" s="95"/>
      <c r="BO17" s="95"/>
      <c r="BP17" s="95"/>
      <c r="BQ17" s="95"/>
      <c r="BR17" s="95"/>
      <c r="BS17" s="95"/>
      <c r="BT17" s="95"/>
      <c r="BU17" s="95"/>
      <c r="BV17" s="95"/>
      <c r="BW17" s="95"/>
      <c r="BX17" s="95"/>
    </row>
    <row r="18" spans="1:1024" x14ac:dyDescent="0.3">
      <c r="A18" s="57" t="s">
        <v>36</v>
      </c>
      <c r="B18" s="101">
        <v>0</v>
      </c>
      <c r="C18" s="102">
        <f>SUM(D18:BX18)</f>
        <v>0</v>
      </c>
      <c r="D18" s="103">
        <v>0</v>
      </c>
      <c r="E18" s="103">
        <v>0</v>
      </c>
      <c r="F18" s="103">
        <v>0</v>
      </c>
      <c r="G18" s="103">
        <v>0</v>
      </c>
      <c r="H18" s="103">
        <v>0</v>
      </c>
      <c r="I18" s="103">
        <v>0</v>
      </c>
      <c r="J18" s="104">
        <v>0</v>
      </c>
      <c r="K18" s="105">
        <v>0</v>
      </c>
      <c r="L18" s="105">
        <v>0</v>
      </c>
      <c r="M18" s="105">
        <v>0</v>
      </c>
      <c r="N18" s="105">
        <v>0</v>
      </c>
      <c r="O18" s="105">
        <v>0</v>
      </c>
      <c r="P18" s="105">
        <v>0</v>
      </c>
      <c r="Q18" s="105">
        <v>0</v>
      </c>
      <c r="R18" s="105">
        <v>0</v>
      </c>
      <c r="S18" s="105">
        <v>0</v>
      </c>
      <c r="T18" s="105">
        <v>0</v>
      </c>
      <c r="U18" s="105">
        <v>0</v>
      </c>
      <c r="V18" s="105">
        <v>0</v>
      </c>
      <c r="W18" s="105">
        <v>0</v>
      </c>
      <c r="X18" s="105">
        <v>0</v>
      </c>
      <c r="Y18" s="105">
        <v>0</v>
      </c>
      <c r="Z18" s="105">
        <v>0</v>
      </c>
      <c r="AA18" s="105">
        <v>0</v>
      </c>
      <c r="AB18" s="105">
        <v>0</v>
      </c>
      <c r="AC18" s="105">
        <v>0</v>
      </c>
      <c r="AD18" s="105">
        <v>0</v>
      </c>
      <c r="AE18" s="105">
        <v>0</v>
      </c>
      <c r="AF18" s="105">
        <v>0</v>
      </c>
      <c r="AG18" s="105">
        <v>0</v>
      </c>
      <c r="AH18" s="105">
        <v>0</v>
      </c>
      <c r="AI18" s="105">
        <v>0</v>
      </c>
      <c r="AJ18" s="105">
        <v>0</v>
      </c>
      <c r="AK18" s="105">
        <v>0</v>
      </c>
      <c r="AL18" s="105">
        <v>0</v>
      </c>
      <c r="AM18" s="105">
        <v>0</v>
      </c>
      <c r="AN18" s="105">
        <v>0</v>
      </c>
      <c r="AO18" s="105">
        <v>0</v>
      </c>
      <c r="AP18" s="105">
        <v>0</v>
      </c>
      <c r="AQ18" s="105">
        <v>0</v>
      </c>
      <c r="AR18" s="105">
        <v>0</v>
      </c>
      <c r="AS18" s="105">
        <v>0</v>
      </c>
      <c r="AT18" s="105">
        <v>0</v>
      </c>
      <c r="AU18" s="105">
        <v>0</v>
      </c>
      <c r="AV18" s="105">
        <v>0</v>
      </c>
      <c r="AW18" s="105">
        <v>0</v>
      </c>
      <c r="AX18" s="105">
        <v>0</v>
      </c>
      <c r="AY18" s="105">
        <v>0</v>
      </c>
      <c r="AZ18" s="105">
        <v>0</v>
      </c>
      <c r="BA18" s="105">
        <v>0</v>
      </c>
      <c r="BB18" s="105">
        <v>0</v>
      </c>
      <c r="BC18" s="105">
        <v>0</v>
      </c>
      <c r="BD18" s="105">
        <v>0</v>
      </c>
      <c r="BE18" s="105">
        <v>0</v>
      </c>
      <c r="BF18" s="105">
        <v>0</v>
      </c>
      <c r="BG18" s="105">
        <v>0</v>
      </c>
      <c r="BH18" s="105">
        <v>0</v>
      </c>
      <c r="BI18" s="105">
        <v>0</v>
      </c>
      <c r="BJ18" s="105">
        <v>0</v>
      </c>
      <c r="BK18" s="105">
        <v>0</v>
      </c>
      <c r="BL18" s="105">
        <v>0</v>
      </c>
      <c r="BM18" s="105">
        <v>0</v>
      </c>
      <c r="BN18" s="105">
        <v>0</v>
      </c>
      <c r="BO18" s="105">
        <v>0</v>
      </c>
      <c r="BP18" s="105">
        <v>0</v>
      </c>
      <c r="BQ18" s="105">
        <v>0</v>
      </c>
      <c r="BR18" s="105">
        <v>0</v>
      </c>
      <c r="BS18" s="105">
        <v>0</v>
      </c>
      <c r="BT18" s="105">
        <v>0</v>
      </c>
      <c r="BU18" s="105">
        <v>0</v>
      </c>
      <c r="BV18" s="105">
        <v>0</v>
      </c>
      <c r="BW18" s="105">
        <v>0</v>
      </c>
      <c r="BX18" s="105">
        <v>0</v>
      </c>
    </row>
    <row r="19" spans="1:1024" ht="12.75" customHeight="1" x14ac:dyDescent="0.3">
      <c r="A19" s="106" t="s">
        <v>71</v>
      </c>
      <c r="B19" s="107">
        <v>55977178</v>
      </c>
      <c r="C19" s="108">
        <f>SUM(D19:BX19)</f>
        <v>23709</v>
      </c>
      <c r="D19" s="109">
        <f t="shared" ref="D19:AI19" si="4">SUM(D10:D14)</f>
        <v>0</v>
      </c>
      <c r="E19" s="109">
        <f t="shared" si="4"/>
        <v>44</v>
      </c>
      <c r="F19" s="109">
        <f t="shared" si="4"/>
        <v>135</v>
      </c>
      <c r="G19" s="109">
        <f t="shared" si="4"/>
        <v>153</v>
      </c>
      <c r="H19" s="109">
        <f t="shared" si="4"/>
        <v>179</v>
      </c>
      <c r="I19" s="109">
        <f t="shared" si="4"/>
        <v>222</v>
      </c>
      <c r="J19" s="110">
        <f t="shared" si="4"/>
        <v>233</v>
      </c>
      <c r="K19" s="111">
        <f t="shared" si="4"/>
        <v>238</v>
      </c>
      <c r="L19" s="111">
        <f t="shared" si="4"/>
        <v>243</v>
      </c>
      <c r="M19" s="111">
        <f t="shared" si="4"/>
        <v>237</v>
      </c>
      <c r="N19" s="111">
        <f t="shared" si="4"/>
        <v>258</v>
      </c>
      <c r="O19" s="111">
        <f t="shared" si="4"/>
        <v>290</v>
      </c>
      <c r="P19" s="111">
        <f t="shared" si="4"/>
        <v>299</v>
      </c>
      <c r="Q19" s="111">
        <f t="shared" si="4"/>
        <v>315</v>
      </c>
      <c r="R19" s="111">
        <f t="shared" si="4"/>
        <v>335</v>
      </c>
      <c r="S19" s="111">
        <f t="shared" si="4"/>
        <v>337</v>
      </c>
      <c r="T19" s="111">
        <f t="shared" si="4"/>
        <v>369</v>
      </c>
      <c r="U19" s="111">
        <f t="shared" si="4"/>
        <v>376</v>
      </c>
      <c r="V19" s="111">
        <f t="shared" si="4"/>
        <v>423</v>
      </c>
      <c r="W19" s="111">
        <f t="shared" si="4"/>
        <v>442</v>
      </c>
      <c r="X19" s="111">
        <f t="shared" si="4"/>
        <v>482</v>
      </c>
      <c r="Y19" s="111">
        <f t="shared" si="4"/>
        <v>477</v>
      </c>
      <c r="Z19" s="111">
        <f t="shared" si="4"/>
        <v>552</v>
      </c>
      <c r="AA19" s="111">
        <f t="shared" si="4"/>
        <v>515</v>
      </c>
      <c r="AB19" s="111">
        <f t="shared" si="4"/>
        <v>563</v>
      </c>
      <c r="AC19" s="111">
        <f t="shared" si="4"/>
        <v>602</v>
      </c>
      <c r="AD19" s="111">
        <f t="shared" si="4"/>
        <v>630</v>
      </c>
      <c r="AE19" s="111">
        <f t="shared" si="4"/>
        <v>681</v>
      </c>
      <c r="AF19" s="111">
        <f t="shared" si="4"/>
        <v>640</v>
      </c>
      <c r="AG19" s="111">
        <f t="shared" si="4"/>
        <v>688</v>
      </c>
      <c r="AH19" s="111">
        <f t="shared" si="4"/>
        <v>713</v>
      </c>
      <c r="AI19" s="111">
        <f t="shared" si="4"/>
        <v>770</v>
      </c>
      <c r="AJ19" s="111">
        <f t="shared" ref="AJ19:BO19" si="5">SUM(AJ10:AJ14)</f>
        <v>731</v>
      </c>
      <c r="AK19" s="111">
        <f t="shared" si="5"/>
        <v>780</v>
      </c>
      <c r="AL19" s="111">
        <f t="shared" si="5"/>
        <v>887</v>
      </c>
      <c r="AM19" s="111">
        <f t="shared" si="5"/>
        <v>804</v>
      </c>
      <c r="AN19" s="111">
        <f t="shared" si="5"/>
        <v>724</v>
      </c>
      <c r="AO19" s="111">
        <f t="shared" si="5"/>
        <v>736</v>
      </c>
      <c r="AP19" s="111">
        <f t="shared" si="5"/>
        <v>769</v>
      </c>
      <c r="AQ19" s="111">
        <f t="shared" si="5"/>
        <v>664</v>
      </c>
      <c r="AR19" s="111">
        <f t="shared" si="5"/>
        <v>626</v>
      </c>
      <c r="AS19" s="111">
        <f t="shared" si="5"/>
        <v>614</v>
      </c>
      <c r="AT19" s="111">
        <f t="shared" si="5"/>
        <v>371</v>
      </c>
      <c r="AU19" s="111">
        <f t="shared" si="5"/>
        <v>607</v>
      </c>
      <c r="AV19" s="111">
        <f t="shared" si="5"/>
        <v>612</v>
      </c>
      <c r="AW19" s="111">
        <f t="shared" si="5"/>
        <v>357</v>
      </c>
      <c r="AX19" s="111">
        <f t="shared" si="5"/>
        <v>359</v>
      </c>
      <c r="AY19" s="111">
        <f t="shared" si="5"/>
        <v>324</v>
      </c>
      <c r="AZ19" s="111">
        <f t="shared" si="5"/>
        <v>249</v>
      </c>
      <c r="BA19" s="111">
        <f t="shared" si="5"/>
        <v>202</v>
      </c>
      <c r="BB19" s="111">
        <f t="shared" si="5"/>
        <v>159</v>
      </c>
      <c r="BC19" s="111">
        <f t="shared" si="5"/>
        <v>150</v>
      </c>
      <c r="BD19" s="111">
        <f t="shared" si="5"/>
        <v>103</v>
      </c>
      <c r="BE19" s="111">
        <f t="shared" si="5"/>
        <v>106</v>
      </c>
      <c r="BF19" s="111">
        <f t="shared" si="5"/>
        <v>62</v>
      </c>
      <c r="BG19" s="111">
        <f t="shared" si="5"/>
        <v>69</v>
      </c>
      <c r="BH19" s="111">
        <f t="shared" si="5"/>
        <v>48</v>
      </c>
      <c r="BI19" s="111">
        <f t="shared" si="5"/>
        <v>42</v>
      </c>
      <c r="BJ19" s="111">
        <f t="shared" si="5"/>
        <v>28</v>
      </c>
      <c r="BK19" s="111">
        <f t="shared" si="5"/>
        <v>23</v>
      </c>
      <c r="BL19" s="111">
        <f t="shared" si="5"/>
        <v>19</v>
      </c>
      <c r="BM19" s="111">
        <f t="shared" si="5"/>
        <v>14</v>
      </c>
      <c r="BN19" s="111">
        <f t="shared" si="5"/>
        <v>11</v>
      </c>
      <c r="BO19" s="111">
        <f t="shared" si="5"/>
        <v>1</v>
      </c>
      <c r="BP19" s="111">
        <f t="shared" ref="BP19:BX19" si="6">SUM(BP10:BP14)</f>
        <v>4</v>
      </c>
      <c r="BQ19" s="111">
        <f t="shared" si="6"/>
        <v>5</v>
      </c>
      <c r="BR19" s="111">
        <f t="shared" si="6"/>
        <v>1</v>
      </c>
      <c r="BS19" s="111">
        <f t="shared" si="6"/>
        <v>2</v>
      </c>
      <c r="BT19" s="111">
        <f t="shared" si="6"/>
        <v>2</v>
      </c>
      <c r="BU19" s="111">
        <f t="shared" si="6"/>
        <v>0</v>
      </c>
      <c r="BV19" s="111">
        <f t="shared" si="6"/>
        <v>2</v>
      </c>
      <c r="BW19" s="111">
        <f t="shared" si="6"/>
        <v>1</v>
      </c>
      <c r="BX19" s="111">
        <f t="shared" si="6"/>
        <v>0</v>
      </c>
    </row>
    <row r="20" spans="1:1024" x14ac:dyDescent="0.3">
      <c r="A20" s="112"/>
      <c r="B20" s="112"/>
      <c r="C20" s="29"/>
      <c r="D20" s="29"/>
      <c r="E20" s="29"/>
      <c r="F20" s="29"/>
      <c r="G20" s="29"/>
      <c r="H20" s="29"/>
      <c r="I20" s="29"/>
      <c r="J20" s="113"/>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row>
    <row r="21" spans="1:1024" x14ac:dyDescent="0.3">
      <c r="A21" s="112"/>
      <c r="B21" s="112"/>
      <c r="C21" s="29"/>
      <c r="D21" s="29"/>
      <c r="E21" s="29"/>
      <c r="F21" s="29"/>
      <c r="G21" s="29"/>
      <c r="H21" s="29"/>
      <c r="I21" s="29"/>
      <c r="J21" s="113"/>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row>
    <row r="22" spans="1:1024" x14ac:dyDescent="0.3">
      <c r="A22" s="112"/>
      <c r="B22" s="112"/>
      <c r="C22" s="29"/>
      <c r="D22" s="29"/>
      <c r="E22" s="29"/>
      <c r="F22" s="29"/>
      <c r="G22" s="29"/>
      <c r="H22" s="29"/>
      <c r="I22" s="29"/>
      <c r="J22" s="113"/>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row>
    <row r="23" spans="1:1024" x14ac:dyDescent="0.3">
      <c r="A23" s="80"/>
      <c r="B23" s="218" t="s">
        <v>26</v>
      </c>
      <c r="C23" s="114" t="s">
        <v>78</v>
      </c>
      <c r="D23" s="115"/>
      <c r="E23" s="115"/>
      <c r="F23" s="115"/>
      <c r="G23" s="115"/>
      <c r="H23" s="115"/>
      <c r="I23" s="115"/>
      <c r="J23" s="116"/>
      <c r="K23" s="115"/>
      <c r="L23" s="115"/>
      <c r="M23" s="117"/>
      <c r="N23" s="117"/>
      <c r="O23" s="117"/>
      <c r="P23" s="117"/>
      <c r="Q23" s="117"/>
      <c r="R23" s="117"/>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F23" s="115"/>
      <c r="BG23" s="115"/>
      <c r="BH23" s="115"/>
      <c r="BI23" s="115"/>
      <c r="BJ23" s="115"/>
      <c r="BK23" s="115"/>
      <c r="BL23" s="115"/>
      <c r="BM23" s="115"/>
      <c r="BN23" s="115"/>
      <c r="BO23" s="115"/>
      <c r="BP23" s="115"/>
      <c r="BQ23" s="115"/>
      <c r="BR23" s="115"/>
      <c r="BS23" s="115"/>
      <c r="BT23" s="115"/>
      <c r="BU23" s="115"/>
      <c r="BV23" s="115"/>
      <c r="BW23" s="115"/>
      <c r="BX23" s="118"/>
    </row>
    <row r="24" spans="1:1024" s="87" customFormat="1" ht="26" x14ac:dyDescent="0.3">
      <c r="A24" s="81" t="s">
        <v>25</v>
      </c>
      <c r="B24" s="218"/>
      <c r="C24" s="82" t="s">
        <v>71</v>
      </c>
      <c r="D24" s="119" t="s">
        <v>72</v>
      </c>
      <c r="E24" s="84">
        <v>43962</v>
      </c>
      <c r="F24" s="84">
        <v>43961</v>
      </c>
      <c r="G24" s="84">
        <v>43960</v>
      </c>
      <c r="H24" s="84">
        <v>43959</v>
      </c>
      <c r="I24" s="84">
        <v>43958</v>
      </c>
      <c r="J24" s="85">
        <v>43957</v>
      </c>
      <c r="K24" s="86">
        <v>43956</v>
      </c>
      <c r="L24" s="86">
        <v>43955</v>
      </c>
      <c r="M24" s="86">
        <v>43954</v>
      </c>
      <c r="N24" s="86">
        <v>43953</v>
      </c>
      <c r="O24" s="86">
        <v>43952</v>
      </c>
      <c r="P24" s="86">
        <v>43951</v>
      </c>
      <c r="Q24" s="86">
        <v>43950</v>
      </c>
      <c r="R24" s="86">
        <v>43949</v>
      </c>
      <c r="S24" s="86">
        <v>43948</v>
      </c>
      <c r="T24" s="86">
        <v>43947</v>
      </c>
      <c r="U24" s="86">
        <v>43946</v>
      </c>
      <c r="V24" s="86">
        <v>43945</v>
      </c>
      <c r="W24" s="86">
        <v>43944</v>
      </c>
      <c r="X24" s="120">
        <v>43943</v>
      </c>
      <c r="Y24" s="120">
        <v>43942</v>
      </c>
      <c r="Z24" s="120">
        <v>43941</v>
      </c>
      <c r="AA24" s="120">
        <v>43940</v>
      </c>
      <c r="AB24" s="120">
        <v>43939</v>
      </c>
      <c r="AC24" s="120">
        <v>43938</v>
      </c>
      <c r="AD24" s="120">
        <v>43937</v>
      </c>
      <c r="AE24" s="120">
        <v>43936</v>
      </c>
      <c r="AF24" s="120">
        <v>43935</v>
      </c>
      <c r="AG24" s="120">
        <v>43934</v>
      </c>
      <c r="AH24" s="120">
        <v>43933</v>
      </c>
      <c r="AI24" s="120">
        <v>43932</v>
      </c>
      <c r="AJ24" s="120">
        <v>43931</v>
      </c>
      <c r="AK24" s="120">
        <v>43930</v>
      </c>
      <c r="AL24" s="120">
        <v>43929</v>
      </c>
      <c r="AM24" s="120">
        <v>43928</v>
      </c>
      <c r="AN24" s="120">
        <v>43927</v>
      </c>
      <c r="AO24" s="120">
        <v>43926</v>
      </c>
      <c r="AP24" s="120">
        <v>43925</v>
      </c>
      <c r="AQ24" s="120">
        <v>43924</v>
      </c>
      <c r="AR24" s="120">
        <v>43923</v>
      </c>
      <c r="AS24" s="120">
        <v>43922</v>
      </c>
      <c r="AT24" s="120">
        <v>43921</v>
      </c>
      <c r="AU24" s="120">
        <v>43920</v>
      </c>
      <c r="AV24" s="120">
        <v>43919</v>
      </c>
      <c r="AW24" s="120">
        <v>43918</v>
      </c>
      <c r="AX24" s="120">
        <v>43917</v>
      </c>
      <c r="AY24" s="120">
        <v>43916</v>
      </c>
      <c r="AZ24" s="120">
        <v>43915</v>
      </c>
      <c r="BA24" s="120">
        <v>43914</v>
      </c>
      <c r="BB24" s="120">
        <v>43913</v>
      </c>
      <c r="BC24" s="120">
        <v>43912</v>
      </c>
      <c r="BD24" s="120">
        <v>43911</v>
      </c>
      <c r="BE24" s="120">
        <v>43910</v>
      </c>
      <c r="BF24" s="120">
        <v>43909</v>
      </c>
      <c r="BG24" s="120">
        <v>43908</v>
      </c>
      <c r="BH24" s="120">
        <v>43907</v>
      </c>
      <c r="BI24" s="120">
        <v>43906</v>
      </c>
      <c r="BJ24" s="120">
        <v>43905</v>
      </c>
      <c r="BK24" s="120">
        <v>43904</v>
      </c>
      <c r="BL24" s="120">
        <v>43903</v>
      </c>
      <c r="BM24" s="120">
        <v>43902</v>
      </c>
      <c r="BN24" s="120">
        <v>43901</v>
      </c>
      <c r="BO24" s="120">
        <v>43900</v>
      </c>
      <c r="BP24" s="120">
        <v>43899</v>
      </c>
      <c r="BQ24" s="120">
        <v>43898</v>
      </c>
      <c r="BR24" s="120">
        <v>43897</v>
      </c>
      <c r="BS24" s="120">
        <v>43896</v>
      </c>
      <c r="BT24" s="120">
        <v>43895</v>
      </c>
      <c r="BU24" s="120">
        <v>43894</v>
      </c>
      <c r="BV24" s="120">
        <v>43893</v>
      </c>
      <c r="BW24" s="120">
        <v>43892</v>
      </c>
      <c r="BX24" s="120">
        <v>43891</v>
      </c>
      <c r="AKM24" s="88"/>
      <c r="AKN24" s="88"/>
      <c r="AKO24" s="88"/>
      <c r="AKP24" s="88"/>
      <c r="AKQ24" s="88"/>
      <c r="AKR24" s="88"/>
      <c r="AKS24" s="88"/>
      <c r="AKT24" s="88"/>
      <c r="AKU24" s="88"/>
      <c r="AKV24" s="88"/>
      <c r="AKW24" s="88"/>
      <c r="AKX24" s="88"/>
      <c r="AKY24" s="88"/>
      <c r="AKZ24" s="88"/>
      <c r="ALA24" s="88"/>
      <c r="ALB24" s="88"/>
      <c r="ALC24" s="88"/>
      <c r="ALD24" s="88"/>
      <c r="ALE24" s="88"/>
      <c r="ALF24" s="88"/>
      <c r="ALG24" s="88"/>
      <c r="ALH24" s="88"/>
      <c r="ALI24" s="88"/>
      <c r="ALJ24" s="88"/>
      <c r="ALK24" s="88"/>
      <c r="ALL24" s="88"/>
      <c r="ALM24" s="88"/>
      <c r="ALN24" s="88"/>
      <c r="ALO24" s="88"/>
      <c r="ALP24" s="88"/>
      <c r="ALQ24" s="88"/>
      <c r="ALR24" s="88"/>
      <c r="ALS24" s="88"/>
      <c r="ALT24" s="88"/>
      <c r="ALU24" s="88"/>
      <c r="ALV24" s="88"/>
      <c r="ALW24" s="88"/>
      <c r="ALX24" s="88"/>
      <c r="ALY24" s="88"/>
      <c r="ALZ24" s="88"/>
      <c r="AMA24" s="88"/>
      <c r="AMB24" s="88"/>
      <c r="AMC24" s="88"/>
      <c r="AMD24" s="88"/>
      <c r="AME24" s="88"/>
      <c r="AMF24" s="88"/>
      <c r="AMG24" s="88"/>
      <c r="AMH24" s="88"/>
      <c r="AMI24" s="88"/>
      <c r="AMJ24" s="88"/>
    </row>
    <row r="25" spans="1:1024" x14ac:dyDescent="0.3">
      <c r="A25" s="89"/>
      <c r="B25" s="218"/>
      <c r="C25" s="90"/>
      <c r="D25" s="91" t="s">
        <v>35</v>
      </c>
      <c r="E25" s="91" t="s">
        <v>35</v>
      </c>
      <c r="F25" s="91" t="s">
        <v>35</v>
      </c>
      <c r="G25" s="91" t="s">
        <v>35</v>
      </c>
      <c r="H25" s="91" t="s">
        <v>35</v>
      </c>
      <c r="I25" s="91" t="s">
        <v>35</v>
      </c>
      <c r="J25" s="92" t="s">
        <v>35</v>
      </c>
      <c r="K25" s="93" t="s">
        <v>35</v>
      </c>
      <c r="L25" s="93" t="s">
        <v>35</v>
      </c>
      <c r="M25" s="93" t="s">
        <v>35</v>
      </c>
      <c r="N25" s="93" t="s">
        <v>35</v>
      </c>
      <c r="O25" s="93" t="s">
        <v>35</v>
      </c>
      <c r="P25" s="93" t="s">
        <v>35</v>
      </c>
      <c r="Q25" s="93" t="s">
        <v>35</v>
      </c>
      <c r="R25" s="93" t="s">
        <v>35</v>
      </c>
      <c r="S25" s="93" t="s">
        <v>35</v>
      </c>
      <c r="T25" s="93" t="s">
        <v>35</v>
      </c>
      <c r="U25" s="93" t="s">
        <v>35</v>
      </c>
      <c r="V25" s="93" t="s">
        <v>35</v>
      </c>
      <c r="W25" s="93" t="s">
        <v>35</v>
      </c>
      <c r="X25" s="93" t="s">
        <v>35</v>
      </c>
      <c r="Y25" s="93" t="s">
        <v>35</v>
      </c>
      <c r="Z25" s="93" t="s">
        <v>35</v>
      </c>
      <c r="AA25" s="93" t="s">
        <v>35</v>
      </c>
      <c r="AB25" s="93" t="s">
        <v>35</v>
      </c>
      <c r="AC25" s="93" t="s">
        <v>35</v>
      </c>
      <c r="AD25" s="93" t="s">
        <v>35</v>
      </c>
      <c r="AE25" s="93" t="s">
        <v>35</v>
      </c>
      <c r="AF25" s="93" t="s">
        <v>35</v>
      </c>
      <c r="AG25" s="93" t="s">
        <v>35</v>
      </c>
      <c r="AH25" s="93" t="s">
        <v>35</v>
      </c>
      <c r="AI25" s="93" t="s">
        <v>35</v>
      </c>
      <c r="AJ25" s="93" t="s">
        <v>35</v>
      </c>
      <c r="AK25" s="93" t="s">
        <v>35</v>
      </c>
      <c r="AL25" s="93" t="s">
        <v>35</v>
      </c>
      <c r="AM25" s="93" t="s">
        <v>35</v>
      </c>
      <c r="AN25" s="93" t="s">
        <v>35</v>
      </c>
      <c r="AO25" s="93" t="s">
        <v>35</v>
      </c>
      <c r="AP25" s="93" t="s">
        <v>35</v>
      </c>
      <c r="AQ25" s="93" t="s">
        <v>35</v>
      </c>
      <c r="AR25" s="93" t="s">
        <v>35</v>
      </c>
      <c r="AS25" s="93" t="s">
        <v>35</v>
      </c>
      <c r="AT25" s="93" t="s">
        <v>35</v>
      </c>
      <c r="AU25" s="93" t="s">
        <v>35</v>
      </c>
      <c r="AV25" s="93" t="s">
        <v>35</v>
      </c>
      <c r="AW25" s="93" t="s">
        <v>35</v>
      </c>
      <c r="AX25" s="93" t="s">
        <v>35</v>
      </c>
      <c r="AY25" s="93" t="s">
        <v>35</v>
      </c>
      <c r="AZ25" s="93" t="s">
        <v>35</v>
      </c>
      <c r="BA25" s="93" t="s">
        <v>35</v>
      </c>
      <c r="BB25" s="93" t="s">
        <v>35</v>
      </c>
      <c r="BC25" s="93" t="s">
        <v>35</v>
      </c>
      <c r="BD25" s="93" t="s">
        <v>35</v>
      </c>
      <c r="BE25" s="93" t="s">
        <v>35</v>
      </c>
      <c r="BF25" s="93" t="s">
        <v>35</v>
      </c>
      <c r="BG25" s="93" t="s">
        <v>35</v>
      </c>
      <c r="BH25" s="93" t="s">
        <v>35</v>
      </c>
      <c r="BI25" s="93" t="s">
        <v>35</v>
      </c>
      <c r="BJ25" s="93" t="s">
        <v>35</v>
      </c>
      <c r="BK25" s="93" t="s">
        <v>35</v>
      </c>
      <c r="BL25" s="93" t="s">
        <v>35</v>
      </c>
      <c r="BM25" s="93" t="s">
        <v>35</v>
      </c>
      <c r="BN25" s="93" t="s">
        <v>35</v>
      </c>
      <c r="BO25" s="93" t="s">
        <v>35</v>
      </c>
      <c r="BP25" s="93" t="s">
        <v>35</v>
      </c>
      <c r="BQ25" s="93" t="s">
        <v>35</v>
      </c>
      <c r="BR25" s="93" t="s">
        <v>35</v>
      </c>
      <c r="BS25" s="93" t="s">
        <v>35</v>
      </c>
      <c r="BT25" s="93" t="s">
        <v>35</v>
      </c>
      <c r="BU25" s="93" t="s">
        <v>35</v>
      </c>
      <c r="BV25" s="93" t="s">
        <v>35</v>
      </c>
      <c r="BW25" s="93" t="s">
        <v>35</v>
      </c>
      <c r="BX25" s="93" t="s">
        <v>35</v>
      </c>
    </row>
    <row r="26" spans="1:1024" x14ac:dyDescent="0.3">
      <c r="A26" s="121" t="s">
        <v>73</v>
      </c>
      <c r="B26" s="9">
        <v>13241287</v>
      </c>
      <c r="C26" s="99">
        <f>D26+E26</f>
        <v>12</v>
      </c>
      <c r="D26" s="96">
        <v>0</v>
      </c>
      <c r="E26" s="97">
        <v>12</v>
      </c>
      <c r="F26" s="97">
        <v>12</v>
      </c>
      <c r="G26" s="97">
        <v>12</v>
      </c>
      <c r="H26" s="97">
        <v>12</v>
      </c>
      <c r="I26" s="97">
        <v>12</v>
      </c>
      <c r="J26" s="100">
        <v>12</v>
      </c>
      <c r="K26" s="95">
        <v>12</v>
      </c>
      <c r="L26" s="95">
        <v>12</v>
      </c>
      <c r="M26" s="95">
        <v>12</v>
      </c>
      <c r="N26" s="95">
        <v>11</v>
      </c>
      <c r="O26" s="95">
        <v>11</v>
      </c>
      <c r="P26" s="95">
        <v>11</v>
      </c>
      <c r="Q26" s="95">
        <v>11</v>
      </c>
      <c r="R26" s="95">
        <v>11</v>
      </c>
      <c r="S26" s="95">
        <v>11</v>
      </c>
      <c r="T26" s="95">
        <v>11</v>
      </c>
      <c r="U26" s="95">
        <v>11</v>
      </c>
      <c r="V26" s="95">
        <v>11</v>
      </c>
      <c r="W26" s="95">
        <v>11</v>
      </c>
      <c r="X26" s="95">
        <v>11</v>
      </c>
      <c r="Y26" s="95">
        <v>11</v>
      </c>
      <c r="Z26" s="95">
        <v>11</v>
      </c>
      <c r="AA26" s="95">
        <v>10</v>
      </c>
      <c r="AB26" s="95">
        <v>10</v>
      </c>
      <c r="AC26" s="95">
        <v>10</v>
      </c>
      <c r="AD26" s="95">
        <v>10</v>
      </c>
      <c r="AE26" s="95">
        <v>10</v>
      </c>
      <c r="AF26" s="95">
        <v>10</v>
      </c>
      <c r="AG26" s="95">
        <v>10</v>
      </c>
      <c r="AH26" s="95">
        <v>10</v>
      </c>
      <c r="AI26" s="95">
        <v>10</v>
      </c>
      <c r="AJ26" s="95">
        <v>9</v>
      </c>
      <c r="AK26" s="95">
        <v>9</v>
      </c>
      <c r="AL26" s="95">
        <v>8</v>
      </c>
      <c r="AM26" s="95">
        <v>7</v>
      </c>
      <c r="AN26" s="95">
        <v>7</v>
      </c>
      <c r="AO26" s="95">
        <v>7</v>
      </c>
      <c r="AP26" s="95">
        <v>7</v>
      </c>
      <c r="AQ26" s="95">
        <v>6</v>
      </c>
      <c r="AR26" s="95">
        <v>6</v>
      </c>
      <c r="AS26" s="95">
        <v>5</v>
      </c>
      <c r="AT26" s="95">
        <v>5</v>
      </c>
      <c r="AU26" s="95">
        <v>4</v>
      </c>
      <c r="AV26" s="95">
        <v>4</v>
      </c>
      <c r="AW26" s="95">
        <v>3</v>
      </c>
      <c r="AX26" s="95">
        <v>3</v>
      </c>
      <c r="AY26" s="95">
        <v>3</v>
      </c>
      <c r="AZ26" s="95">
        <v>2</v>
      </c>
      <c r="BA26" s="95">
        <v>2</v>
      </c>
      <c r="BB26" s="95">
        <v>1</v>
      </c>
      <c r="BC26" s="95">
        <v>1</v>
      </c>
      <c r="BD26" s="95">
        <v>1</v>
      </c>
      <c r="BE26" s="95">
        <v>1</v>
      </c>
      <c r="BF26" s="95">
        <v>1</v>
      </c>
      <c r="BG26" s="95">
        <v>1</v>
      </c>
      <c r="BH26" s="95">
        <v>0</v>
      </c>
      <c r="BI26" s="95">
        <v>0</v>
      </c>
      <c r="BJ26" s="95">
        <v>0</v>
      </c>
      <c r="BK26" s="95">
        <v>0</v>
      </c>
      <c r="BL26" s="95">
        <v>0</v>
      </c>
      <c r="BM26" s="95">
        <v>0</v>
      </c>
      <c r="BN26" s="95">
        <v>0</v>
      </c>
      <c r="BO26" s="95">
        <v>0</v>
      </c>
      <c r="BP26" s="95">
        <v>0</v>
      </c>
      <c r="BQ26" s="95">
        <v>0</v>
      </c>
      <c r="BR26" s="95">
        <v>0</v>
      </c>
      <c r="BS26" s="95">
        <v>0</v>
      </c>
      <c r="BT26" s="95">
        <v>0</v>
      </c>
      <c r="BU26" s="95">
        <v>0</v>
      </c>
      <c r="BV26" s="95">
        <v>0</v>
      </c>
      <c r="BW26" s="95">
        <v>0</v>
      </c>
      <c r="BX26" s="95">
        <v>0</v>
      </c>
    </row>
    <row r="27" spans="1:1024" x14ac:dyDescent="0.3">
      <c r="A27" s="121" t="s">
        <v>74</v>
      </c>
      <c r="B27" s="9">
        <v>14833658</v>
      </c>
      <c r="C27" s="99">
        <f t="shared" ref="C27:C32" si="7">D27+E27</f>
        <v>172</v>
      </c>
      <c r="D27" s="96">
        <v>0</v>
      </c>
      <c r="E27" s="97">
        <v>172</v>
      </c>
      <c r="F27" s="97">
        <v>172</v>
      </c>
      <c r="G27" s="97">
        <v>169</v>
      </c>
      <c r="H27" s="97">
        <v>167</v>
      </c>
      <c r="I27" s="97">
        <v>166</v>
      </c>
      <c r="J27" s="100">
        <v>165</v>
      </c>
      <c r="K27" s="95">
        <v>162</v>
      </c>
      <c r="L27" s="95">
        <v>162</v>
      </c>
      <c r="M27" s="95">
        <v>159</v>
      </c>
      <c r="N27" s="95">
        <v>158</v>
      </c>
      <c r="O27" s="95">
        <v>156</v>
      </c>
      <c r="P27" s="95">
        <v>154</v>
      </c>
      <c r="Q27" s="95">
        <v>152</v>
      </c>
      <c r="R27" s="95">
        <v>151</v>
      </c>
      <c r="S27" s="95">
        <v>151</v>
      </c>
      <c r="T27" s="95">
        <v>148</v>
      </c>
      <c r="U27" s="95">
        <v>145</v>
      </c>
      <c r="V27" s="95">
        <v>141</v>
      </c>
      <c r="W27" s="95">
        <v>138</v>
      </c>
      <c r="X27" s="95">
        <v>136</v>
      </c>
      <c r="Y27" s="95">
        <v>132</v>
      </c>
      <c r="Z27" s="95">
        <v>128</v>
      </c>
      <c r="AA27" s="95">
        <v>123</v>
      </c>
      <c r="AB27" s="95">
        <v>120</v>
      </c>
      <c r="AC27" s="95">
        <v>115</v>
      </c>
      <c r="AD27" s="95">
        <v>113</v>
      </c>
      <c r="AE27" s="95">
        <v>111</v>
      </c>
      <c r="AF27" s="95">
        <v>109</v>
      </c>
      <c r="AG27" s="95">
        <v>106</v>
      </c>
      <c r="AH27" s="95">
        <v>104</v>
      </c>
      <c r="AI27" s="95">
        <v>95</v>
      </c>
      <c r="AJ27" s="95">
        <v>86</v>
      </c>
      <c r="AK27" s="95">
        <v>83</v>
      </c>
      <c r="AL27" s="95">
        <v>78</v>
      </c>
      <c r="AM27" s="95">
        <v>69</v>
      </c>
      <c r="AN27" s="95">
        <v>62</v>
      </c>
      <c r="AO27" s="95">
        <v>59</v>
      </c>
      <c r="AP27" s="95">
        <v>52</v>
      </c>
      <c r="AQ27" s="95">
        <v>51</v>
      </c>
      <c r="AR27" s="95">
        <v>46</v>
      </c>
      <c r="AS27" s="95">
        <v>40</v>
      </c>
      <c r="AT27" s="95">
        <v>35</v>
      </c>
      <c r="AU27" s="95">
        <v>33</v>
      </c>
      <c r="AV27" s="95">
        <v>29</v>
      </c>
      <c r="AW27" s="95">
        <v>25</v>
      </c>
      <c r="AX27" s="95">
        <v>22</v>
      </c>
      <c r="AY27" s="95">
        <v>20</v>
      </c>
      <c r="AZ27" s="95">
        <v>14</v>
      </c>
      <c r="BA27" s="95">
        <v>11</v>
      </c>
      <c r="BB27" s="95">
        <v>10</v>
      </c>
      <c r="BC27" s="95">
        <v>8</v>
      </c>
      <c r="BD27" s="95">
        <v>7</v>
      </c>
      <c r="BE27" s="95">
        <v>5</v>
      </c>
      <c r="BF27" s="95">
        <v>4</v>
      </c>
      <c r="BG27" s="95">
        <v>3</v>
      </c>
      <c r="BH27" s="95">
        <v>1</v>
      </c>
      <c r="BI27" s="95">
        <v>1</v>
      </c>
      <c r="BJ27" s="95">
        <v>1</v>
      </c>
      <c r="BK27" s="95">
        <v>1</v>
      </c>
      <c r="BL27" s="95">
        <v>0</v>
      </c>
      <c r="BM27" s="95">
        <v>0</v>
      </c>
      <c r="BN27" s="95">
        <v>0</v>
      </c>
      <c r="BO27" s="95">
        <v>0</v>
      </c>
      <c r="BP27" s="95">
        <v>0</v>
      </c>
      <c r="BQ27" s="95">
        <v>0</v>
      </c>
      <c r="BR27" s="95">
        <v>0</v>
      </c>
      <c r="BS27" s="95">
        <v>0</v>
      </c>
      <c r="BT27" s="95">
        <v>0</v>
      </c>
      <c r="BU27" s="95">
        <v>0</v>
      </c>
      <c r="BV27" s="95">
        <v>0</v>
      </c>
      <c r="BW27" s="95">
        <v>0</v>
      </c>
      <c r="BX27" s="95">
        <v>0</v>
      </c>
    </row>
    <row r="28" spans="1:1024" x14ac:dyDescent="0.3">
      <c r="A28" s="121" t="s">
        <v>75</v>
      </c>
      <c r="B28" s="9">
        <v>14678606</v>
      </c>
      <c r="C28" s="99">
        <f t="shared" si="7"/>
        <v>1890</v>
      </c>
      <c r="D28" s="96">
        <v>0</v>
      </c>
      <c r="E28" s="97">
        <v>1890</v>
      </c>
      <c r="F28" s="97">
        <v>1884</v>
      </c>
      <c r="G28" s="97">
        <v>1875</v>
      </c>
      <c r="H28" s="97">
        <v>1864</v>
      </c>
      <c r="I28" s="97">
        <v>1852</v>
      </c>
      <c r="J28" s="100">
        <v>1841</v>
      </c>
      <c r="K28" s="95">
        <v>1826</v>
      </c>
      <c r="L28" s="95">
        <v>1803</v>
      </c>
      <c r="M28" s="95">
        <v>1788</v>
      </c>
      <c r="N28" s="95">
        <v>1774</v>
      </c>
      <c r="O28" s="95">
        <v>1754</v>
      </c>
      <c r="P28" s="95">
        <v>1737</v>
      </c>
      <c r="Q28" s="95">
        <v>1712</v>
      </c>
      <c r="R28" s="95">
        <v>1692</v>
      </c>
      <c r="S28" s="95">
        <v>1663</v>
      </c>
      <c r="T28" s="95">
        <v>1633</v>
      </c>
      <c r="U28" s="95">
        <v>1606</v>
      </c>
      <c r="V28" s="95">
        <v>1573</v>
      </c>
      <c r="W28" s="95">
        <v>1541</v>
      </c>
      <c r="X28" s="95">
        <v>1495</v>
      </c>
      <c r="Y28" s="95">
        <v>1447</v>
      </c>
      <c r="Z28" s="95">
        <v>1401</v>
      </c>
      <c r="AA28" s="95">
        <v>1352</v>
      </c>
      <c r="AB28" s="95">
        <v>1313</v>
      </c>
      <c r="AC28" s="95">
        <v>1265</v>
      </c>
      <c r="AD28" s="95">
        <v>1215</v>
      </c>
      <c r="AE28" s="95">
        <v>1170</v>
      </c>
      <c r="AF28" s="95">
        <v>1116</v>
      </c>
      <c r="AG28" s="95">
        <v>1050</v>
      </c>
      <c r="AH28" s="95">
        <v>990</v>
      </c>
      <c r="AI28" s="95">
        <v>934</v>
      </c>
      <c r="AJ28" s="95">
        <v>862</v>
      </c>
      <c r="AK28" s="95">
        <v>794</v>
      </c>
      <c r="AL28" s="95">
        <v>723</v>
      </c>
      <c r="AM28" s="95">
        <v>656</v>
      </c>
      <c r="AN28" s="95">
        <v>592</v>
      </c>
      <c r="AO28" s="95">
        <v>536</v>
      </c>
      <c r="AP28" s="95">
        <v>488</v>
      </c>
      <c r="AQ28" s="95">
        <v>430</v>
      </c>
      <c r="AR28" s="95">
        <v>383</v>
      </c>
      <c r="AS28" s="95">
        <v>336</v>
      </c>
      <c r="AT28" s="95">
        <v>293</v>
      </c>
      <c r="AU28" s="95">
        <v>264</v>
      </c>
      <c r="AV28" s="95">
        <v>223</v>
      </c>
      <c r="AW28" s="95">
        <v>172</v>
      </c>
      <c r="AX28" s="95">
        <v>145</v>
      </c>
      <c r="AY28" s="95">
        <v>116</v>
      </c>
      <c r="AZ28" s="95">
        <v>89</v>
      </c>
      <c r="BA28" s="95">
        <v>70</v>
      </c>
      <c r="BB28" s="95">
        <v>60</v>
      </c>
      <c r="BC28" s="95">
        <v>50</v>
      </c>
      <c r="BD28" s="95">
        <v>40</v>
      </c>
      <c r="BE28" s="95">
        <v>32</v>
      </c>
      <c r="BF28" s="95">
        <v>19</v>
      </c>
      <c r="BG28" s="95">
        <v>14</v>
      </c>
      <c r="BH28" s="95">
        <v>10</v>
      </c>
      <c r="BI28" s="95">
        <v>9</v>
      </c>
      <c r="BJ28" s="95">
        <v>6</v>
      </c>
      <c r="BK28" s="95">
        <v>5</v>
      </c>
      <c r="BL28" s="95">
        <v>3</v>
      </c>
      <c r="BM28" s="95">
        <v>3</v>
      </c>
      <c r="BN28" s="95">
        <v>3</v>
      </c>
      <c r="BO28" s="95">
        <v>2</v>
      </c>
      <c r="BP28" s="95">
        <v>2</v>
      </c>
      <c r="BQ28" s="95">
        <v>1</v>
      </c>
      <c r="BR28" s="95">
        <v>1</v>
      </c>
      <c r="BS28" s="95">
        <v>1</v>
      </c>
      <c r="BT28" s="95">
        <v>1</v>
      </c>
      <c r="BU28" s="95">
        <v>0</v>
      </c>
      <c r="BV28" s="95">
        <v>0</v>
      </c>
      <c r="BW28" s="95">
        <v>0</v>
      </c>
      <c r="BX28" s="95">
        <v>0</v>
      </c>
    </row>
    <row r="29" spans="1:1024" x14ac:dyDescent="0.3">
      <c r="A29" s="121" t="s">
        <v>76</v>
      </c>
      <c r="B29" s="9">
        <v>10454893</v>
      </c>
      <c r="C29" s="99">
        <f t="shared" si="7"/>
        <v>9184</v>
      </c>
      <c r="D29" s="96">
        <v>0</v>
      </c>
      <c r="E29" s="97">
        <v>9184</v>
      </c>
      <c r="F29" s="97">
        <v>9174</v>
      </c>
      <c r="G29" s="97">
        <v>9130</v>
      </c>
      <c r="H29" s="97">
        <v>9082</v>
      </c>
      <c r="I29" s="97">
        <v>9014</v>
      </c>
      <c r="J29" s="100">
        <v>8930</v>
      </c>
      <c r="K29" s="95">
        <v>8835</v>
      </c>
      <c r="L29" s="95">
        <v>8746</v>
      </c>
      <c r="M29" s="95">
        <v>8658</v>
      </c>
      <c r="N29" s="95">
        <v>8571</v>
      </c>
      <c r="O29" s="95">
        <v>8478</v>
      </c>
      <c r="P29" s="95">
        <v>8364</v>
      </c>
      <c r="Q29" s="95">
        <v>8263</v>
      </c>
      <c r="R29" s="95">
        <v>8153</v>
      </c>
      <c r="S29" s="95">
        <v>8028</v>
      </c>
      <c r="T29" s="95">
        <v>7906</v>
      </c>
      <c r="U29" s="95">
        <v>7769</v>
      </c>
      <c r="V29" s="95">
        <v>7616</v>
      </c>
      <c r="W29" s="95">
        <v>7451</v>
      </c>
      <c r="X29" s="95">
        <v>7286</v>
      </c>
      <c r="Y29" s="95">
        <v>7105</v>
      </c>
      <c r="Z29" s="95">
        <v>6944</v>
      </c>
      <c r="AA29" s="95">
        <v>6744</v>
      </c>
      <c r="AB29" s="95">
        <v>6565</v>
      </c>
      <c r="AC29" s="95">
        <v>6376</v>
      </c>
      <c r="AD29" s="95">
        <v>6136</v>
      </c>
      <c r="AE29" s="95">
        <v>5887</v>
      </c>
      <c r="AF29" s="95">
        <v>5630</v>
      </c>
      <c r="AG29" s="95">
        <v>5392</v>
      </c>
      <c r="AH29" s="95">
        <v>5126</v>
      </c>
      <c r="AI29" s="95">
        <v>4851</v>
      </c>
      <c r="AJ29" s="95">
        <v>4535</v>
      </c>
      <c r="AK29" s="95">
        <v>4240</v>
      </c>
      <c r="AL29" s="95">
        <v>3914</v>
      </c>
      <c r="AM29" s="95">
        <v>3565</v>
      </c>
      <c r="AN29" s="95">
        <v>3223</v>
      </c>
      <c r="AO29" s="95">
        <v>2930</v>
      </c>
      <c r="AP29" s="95">
        <v>2646</v>
      </c>
      <c r="AQ29" s="95">
        <v>2325</v>
      </c>
      <c r="AR29" s="95">
        <v>2040</v>
      </c>
      <c r="AS29" s="95">
        <v>1809</v>
      </c>
      <c r="AT29" s="95">
        <v>1555</v>
      </c>
      <c r="AU29" s="95">
        <v>1401</v>
      </c>
      <c r="AV29" s="95">
        <v>1148</v>
      </c>
      <c r="AW29" s="95">
        <v>907</v>
      </c>
      <c r="AX29" s="95">
        <v>763</v>
      </c>
      <c r="AY29" s="95">
        <v>616</v>
      </c>
      <c r="AZ29" s="95">
        <v>486</v>
      </c>
      <c r="BA29" s="95">
        <v>383</v>
      </c>
      <c r="BB29" s="95">
        <v>308</v>
      </c>
      <c r="BC29" s="95">
        <v>241</v>
      </c>
      <c r="BD29" s="95">
        <v>189</v>
      </c>
      <c r="BE29" s="95">
        <v>147</v>
      </c>
      <c r="BF29" s="95">
        <v>118</v>
      </c>
      <c r="BG29" s="95">
        <v>97</v>
      </c>
      <c r="BH29" s="95">
        <v>77</v>
      </c>
      <c r="BI29" s="95">
        <v>63</v>
      </c>
      <c r="BJ29" s="95">
        <v>50</v>
      </c>
      <c r="BK29" s="95">
        <v>33</v>
      </c>
      <c r="BL29" s="95">
        <v>22</v>
      </c>
      <c r="BM29" s="95">
        <v>16</v>
      </c>
      <c r="BN29" s="95">
        <v>13</v>
      </c>
      <c r="BO29" s="95">
        <v>9</v>
      </c>
      <c r="BP29" s="95">
        <v>9</v>
      </c>
      <c r="BQ29" s="95">
        <v>7</v>
      </c>
      <c r="BR29" s="95">
        <v>3</v>
      </c>
      <c r="BS29" s="95">
        <v>3</v>
      </c>
      <c r="BT29" s="95">
        <v>2</v>
      </c>
      <c r="BU29" s="95">
        <v>1</v>
      </c>
      <c r="BV29" s="95">
        <v>1</v>
      </c>
      <c r="BW29" s="95">
        <v>0</v>
      </c>
      <c r="BX29" s="95">
        <v>0</v>
      </c>
    </row>
    <row r="30" spans="1:1024" x14ac:dyDescent="0.3">
      <c r="A30" s="121" t="s">
        <v>77</v>
      </c>
      <c r="B30" s="9">
        <v>2768734</v>
      </c>
      <c r="C30" s="99">
        <f t="shared" si="7"/>
        <v>12451</v>
      </c>
      <c r="D30" s="96">
        <v>0</v>
      </c>
      <c r="E30" s="97">
        <v>12451</v>
      </c>
      <c r="F30" s="97">
        <v>12423</v>
      </c>
      <c r="G30" s="97">
        <v>12344</v>
      </c>
      <c r="H30" s="97">
        <v>12252</v>
      </c>
      <c r="I30" s="97">
        <v>12154</v>
      </c>
      <c r="J30" s="100">
        <v>12028</v>
      </c>
      <c r="K30" s="95">
        <v>11908</v>
      </c>
      <c r="L30" s="95">
        <v>11782</v>
      </c>
      <c r="M30" s="95">
        <v>11645</v>
      </c>
      <c r="N30" s="95">
        <v>11511</v>
      </c>
      <c r="O30" s="95">
        <v>11368</v>
      </c>
      <c r="P30" s="95">
        <v>11211</v>
      </c>
      <c r="Q30" s="95">
        <v>11040</v>
      </c>
      <c r="R30" s="95">
        <v>10856</v>
      </c>
      <c r="S30" s="95">
        <v>10675</v>
      </c>
      <c r="T30" s="95">
        <v>10493</v>
      </c>
      <c r="U30" s="95">
        <v>10291</v>
      </c>
      <c r="V30" s="95">
        <v>10105</v>
      </c>
      <c r="W30" s="95">
        <v>9882</v>
      </c>
      <c r="X30" s="95">
        <v>9653</v>
      </c>
      <c r="Y30" s="95">
        <v>9404</v>
      </c>
      <c r="Z30" s="95">
        <v>9138</v>
      </c>
      <c r="AA30" s="95">
        <v>8841</v>
      </c>
      <c r="AB30" s="95">
        <v>8547</v>
      </c>
      <c r="AC30" s="95">
        <v>8226</v>
      </c>
      <c r="AD30" s="95">
        <v>7916</v>
      </c>
      <c r="AE30" s="95">
        <v>7582</v>
      </c>
      <c r="AF30" s="95">
        <v>7214</v>
      </c>
      <c r="AG30" s="95">
        <v>6881</v>
      </c>
      <c r="AH30" s="95">
        <v>6521</v>
      </c>
      <c r="AI30" s="95">
        <v>6148</v>
      </c>
      <c r="AJ30" s="95">
        <v>5776</v>
      </c>
      <c r="AK30" s="95">
        <v>5411</v>
      </c>
      <c r="AL30" s="95">
        <v>5034</v>
      </c>
      <c r="AM30" s="95">
        <v>4573</v>
      </c>
      <c r="AN30" s="95">
        <v>4182</v>
      </c>
      <c r="AO30" s="95">
        <v>3810</v>
      </c>
      <c r="AP30" s="95">
        <v>3413</v>
      </c>
      <c r="AQ30" s="95">
        <v>3025</v>
      </c>
      <c r="AR30" s="95">
        <v>2698</v>
      </c>
      <c r="AS30" s="95">
        <v>2357</v>
      </c>
      <c r="AT30" s="95">
        <v>2045</v>
      </c>
      <c r="AU30" s="95">
        <v>1860</v>
      </c>
      <c r="AV30" s="95">
        <v>1551</v>
      </c>
      <c r="AW30" s="95">
        <v>1236</v>
      </c>
      <c r="AX30" s="95">
        <v>1053</v>
      </c>
      <c r="AY30" s="95">
        <v>872</v>
      </c>
      <c r="AZ30" s="95">
        <v>712</v>
      </c>
      <c r="BA30" s="95">
        <v>588</v>
      </c>
      <c r="BB30" s="95">
        <v>473</v>
      </c>
      <c r="BC30" s="95">
        <v>393</v>
      </c>
      <c r="BD30" s="95">
        <v>306</v>
      </c>
      <c r="BE30" s="95">
        <v>255</v>
      </c>
      <c r="BF30" s="95">
        <v>192</v>
      </c>
      <c r="BG30" s="95">
        <v>157</v>
      </c>
      <c r="BH30" s="95">
        <v>115</v>
      </c>
      <c r="BI30" s="95">
        <v>82</v>
      </c>
      <c r="BJ30" s="95">
        <v>56</v>
      </c>
      <c r="BK30" s="95">
        <v>46</v>
      </c>
      <c r="BL30" s="95">
        <v>37</v>
      </c>
      <c r="BM30" s="95">
        <v>24</v>
      </c>
      <c r="BN30" s="95">
        <v>13</v>
      </c>
      <c r="BO30" s="95">
        <v>7</v>
      </c>
      <c r="BP30" s="95">
        <v>6</v>
      </c>
      <c r="BQ30" s="95">
        <v>5</v>
      </c>
      <c r="BR30" s="95">
        <v>4</v>
      </c>
      <c r="BS30" s="95">
        <v>3</v>
      </c>
      <c r="BT30" s="95">
        <v>2</v>
      </c>
      <c r="BU30" s="95">
        <v>2</v>
      </c>
      <c r="BV30" s="95">
        <v>2</v>
      </c>
      <c r="BW30" s="95">
        <v>1</v>
      </c>
      <c r="BX30" s="95">
        <v>0</v>
      </c>
    </row>
    <row r="31" spans="1:1024" x14ac:dyDescent="0.3">
      <c r="A31" s="94"/>
      <c r="B31" s="94"/>
      <c r="C31" s="95"/>
      <c r="D31" s="96"/>
      <c r="E31" s="96"/>
      <c r="F31" s="96"/>
      <c r="G31" s="96"/>
      <c r="H31" s="96"/>
      <c r="I31" s="96"/>
      <c r="J31" s="100"/>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c r="BO31" s="95"/>
      <c r="BP31" s="95"/>
      <c r="BQ31" s="95"/>
      <c r="BR31" s="95"/>
      <c r="BS31" s="95"/>
      <c r="BT31" s="95"/>
      <c r="BU31" s="95"/>
      <c r="BV31" s="95"/>
      <c r="BW31" s="95"/>
      <c r="BX31" s="95"/>
    </row>
    <row r="32" spans="1:1024" x14ac:dyDescent="0.3">
      <c r="A32" s="46" t="s">
        <v>56</v>
      </c>
      <c r="B32" s="46">
        <f>SUM(B26:B30)</f>
        <v>55977178</v>
      </c>
      <c r="C32" s="99">
        <f t="shared" si="7"/>
        <v>23709</v>
      </c>
      <c r="D32" s="96">
        <v>0</v>
      </c>
      <c r="E32" s="96">
        <f t="shared" ref="E32:AJ32" si="8">SUM(E26:E31)</f>
        <v>23709</v>
      </c>
      <c r="F32" s="96">
        <f t="shared" si="8"/>
        <v>23665</v>
      </c>
      <c r="G32" s="96">
        <f t="shared" si="8"/>
        <v>23530</v>
      </c>
      <c r="H32" s="96">
        <f t="shared" si="8"/>
        <v>23377</v>
      </c>
      <c r="I32" s="96">
        <f t="shared" si="8"/>
        <v>23198</v>
      </c>
      <c r="J32" s="100">
        <f t="shared" si="8"/>
        <v>22976</v>
      </c>
      <c r="K32" s="95">
        <f t="shared" si="8"/>
        <v>22743</v>
      </c>
      <c r="L32" s="95">
        <f t="shared" si="8"/>
        <v>22505</v>
      </c>
      <c r="M32" s="95">
        <f t="shared" si="8"/>
        <v>22262</v>
      </c>
      <c r="N32" s="95">
        <f t="shared" si="8"/>
        <v>22025</v>
      </c>
      <c r="O32" s="95">
        <f t="shared" si="8"/>
        <v>21767</v>
      </c>
      <c r="P32" s="95">
        <f t="shared" si="8"/>
        <v>21477</v>
      </c>
      <c r="Q32" s="95">
        <f t="shared" si="8"/>
        <v>21178</v>
      </c>
      <c r="R32" s="95">
        <f t="shared" si="8"/>
        <v>20863</v>
      </c>
      <c r="S32" s="95">
        <f t="shared" si="8"/>
        <v>20528</v>
      </c>
      <c r="T32" s="95">
        <f t="shared" si="8"/>
        <v>20191</v>
      </c>
      <c r="U32" s="95">
        <f t="shared" si="8"/>
        <v>19822</v>
      </c>
      <c r="V32" s="95">
        <f t="shared" si="8"/>
        <v>19446</v>
      </c>
      <c r="W32" s="95">
        <f t="shared" si="8"/>
        <v>19023</v>
      </c>
      <c r="X32" s="95">
        <f t="shared" si="8"/>
        <v>18581</v>
      </c>
      <c r="Y32" s="95">
        <f t="shared" si="8"/>
        <v>18099</v>
      </c>
      <c r="Z32" s="95">
        <f t="shared" si="8"/>
        <v>17622</v>
      </c>
      <c r="AA32" s="95">
        <f t="shared" si="8"/>
        <v>17070</v>
      </c>
      <c r="AB32" s="95">
        <f t="shared" si="8"/>
        <v>16555</v>
      </c>
      <c r="AC32" s="95">
        <f t="shared" si="8"/>
        <v>15992</v>
      </c>
      <c r="AD32" s="95">
        <f t="shared" si="8"/>
        <v>15390</v>
      </c>
      <c r="AE32" s="95">
        <f t="shared" si="8"/>
        <v>14760</v>
      </c>
      <c r="AF32" s="95">
        <f t="shared" si="8"/>
        <v>14079</v>
      </c>
      <c r="AG32" s="95">
        <f t="shared" si="8"/>
        <v>13439</v>
      </c>
      <c r="AH32" s="95">
        <f t="shared" si="8"/>
        <v>12751</v>
      </c>
      <c r="AI32" s="95">
        <f t="shared" si="8"/>
        <v>12038</v>
      </c>
      <c r="AJ32" s="95">
        <f t="shared" si="8"/>
        <v>11268</v>
      </c>
      <c r="AK32" s="95">
        <f t="shared" ref="AK32:BP32" si="9">SUM(AK26:AK31)</f>
        <v>10537</v>
      </c>
      <c r="AL32" s="95">
        <f t="shared" si="9"/>
        <v>9757</v>
      </c>
      <c r="AM32" s="95">
        <f t="shared" si="9"/>
        <v>8870</v>
      </c>
      <c r="AN32" s="95">
        <f t="shared" si="9"/>
        <v>8066</v>
      </c>
      <c r="AO32" s="95">
        <f t="shared" si="9"/>
        <v>7342</v>
      </c>
      <c r="AP32" s="95">
        <f t="shared" si="9"/>
        <v>6606</v>
      </c>
      <c r="AQ32" s="95">
        <f t="shared" si="9"/>
        <v>5837</v>
      </c>
      <c r="AR32" s="95">
        <f t="shared" si="9"/>
        <v>5173</v>
      </c>
      <c r="AS32" s="95">
        <f t="shared" si="9"/>
        <v>4547</v>
      </c>
      <c r="AT32" s="95">
        <f t="shared" si="9"/>
        <v>3933</v>
      </c>
      <c r="AU32" s="95">
        <f t="shared" si="9"/>
        <v>3562</v>
      </c>
      <c r="AV32" s="95">
        <f t="shared" si="9"/>
        <v>2955</v>
      </c>
      <c r="AW32" s="95">
        <f t="shared" si="9"/>
        <v>2343</v>
      </c>
      <c r="AX32" s="95">
        <f t="shared" si="9"/>
        <v>1986</v>
      </c>
      <c r="AY32" s="95">
        <f t="shared" si="9"/>
        <v>1627</v>
      </c>
      <c r="AZ32" s="95">
        <f t="shared" si="9"/>
        <v>1303</v>
      </c>
      <c r="BA32" s="95">
        <f t="shared" si="9"/>
        <v>1054</v>
      </c>
      <c r="BB32" s="95">
        <f t="shared" si="9"/>
        <v>852</v>
      </c>
      <c r="BC32" s="95">
        <f t="shared" si="9"/>
        <v>693</v>
      </c>
      <c r="BD32" s="95">
        <f t="shared" si="9"/>
        <v>543</v>
      </c>
      <c r="BE32" s="95">
        <f t="shared" si="9"/>
        <v>440</v>
      </c>
      <c r="BF32" s="95">
        <f t="shared" si="9"/>
        <v>334</v>
      </c>
      <c r="BG32" s="95">
        <f t="shared" si="9"/>
        <v>272</v>
      </c>
      <c r="BH32" s="95">
        <f t="shared" si="9"/>
        <v>203</v>
      </c>
      <c r="BI32" s="95">
        <f t="shared" si="9"/>
        <v>155</v>
      </c>
      <c r="BJ32" s="95">
        <f t="shared" si="9"/>
        <v>113</v>
      </c>
      <c r="BK32" s="95">
        <f t="shared" si="9"/>
        <v>85</v>
      </c>
      <c r="BL32" s="95">
        <f t="shared" si="9"/>
        <v>62</v>
      </c>
      <c r="BM32" s="95">
        <f t="shared" si="9"/>
        <v>43</v>
      </c>
      <c r="BN32" s="95">
        <f t="shared" si="9"/>
        <v>29</v>
      </c>
      <c r="BO32" s="95">
        <f t="shared" si="9"/>
        <v>18</v>
      </c>
      <c r="BP32" s="95">
        <f t="shared" si="9"/>
        <v>17</v>
      </c>
      <c r="BQ32" s="95">
        <f t="shared" ref="BQ32:BX32" si="10">SUM(BQ26:BQ31)</f>
        <v>13</v>
      </c>
      <c r="BR32" s="95">
        <f t="shared" si="10"/>
        <v>8</v>
      </c>
      <c r="BS32" s="95">
        <f t="shared" si="10"/>
        <v>7</v>
      </c>
      <c r="BT32" s="95">
        <f t="shared" si="10"/>
        <v>5</v>
      </c>
      <c r="BU32" s="95">
        <f t="shared" si="10"/>
        <v>3</v>
      </c>
      <c r="BV32" s="95">
        <f t="shared" si="10"/>
        <v>3</v>
      </c>
      <c r="BW32" s="95">
        <f t="shared" si="10"/>
        <v>1</v>
      </c>
      <c r="BX32" s="95">
        <f t="shared" si="10"/>
        <v>0</v>
      </c>
    </row>
    <row r="33" spans="1:77" x14ac:dyDescent="0.3">
      <c r="A33" s="94"/>
      <c r="B33" s="94"/>
      <c r="C33" s="95"/>
      <c r="D33" s="96"/>
      <c r="E33" s="96"/>
      <c r="F33" s="96"/>
      <c r="G33" s="96"/>
      <c r="H33" s="96"/>
      <c r="I33" s="96"/>
      <c r="J33" s="100"/>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5"/>
      <c r="BC33" s="95"/>
      <c r="BD33" s="95"/>
      <c r="BE33" s="95"/>
      <c r="BF33" s="95"/>
      <c r="BG33" s="95"/>
      <c r="BH33" s="95"/>
      <c r="BI33" s="95"/>
      <c r="BJ33" s="95"/>
      <c r="BK33" s="95"/>
      <c r="BL33" s="95"/>
      <c r="BM33" s="95"/>
      <c r="BN33" s="95"/>
      <c r="BO33" s="95"/>
      <c r="BP33" s="95"/>
      <c r="BQ33" s="95"/>
      <c r="BR33" s="95"/>
      <c r="BS33" s="95"/>
      <c r="BT33" s="95"/>
      <c r="BU33" s="95"/>
      <c r="BV33" s="95"/>
      <c r="BW33" s="95"/>
      <c r="BX33" s="95"/>
    </row>
    <row r="34" spans="1:77" x14ac:dyDescent="0.3">
      <c r="A34" s="57" t="s">
        <v>36</v>
      </c>
      <c r="B34" s="101">
        <v>0</v>
      </c>
      <c r="C34" s="102">
        <f>D34+M34</f>
        <v>0</v>
      </c>
      <c r="D34" s="103">
        <v>0</v>
      </c>
      <c r="E34" s="103">
        <v>0</v>
      </c>
      <c r="F34" s="103">
        <v>0</v>
      </c>
      <c r="G34" s="103">
        <v>0</v>
      </c>
      <c r="H34" s="103">
        <v>0</v>
      </c>
      <c r="I34" s="103">
        <v>0</v>
      </c>
      <c r="J34" s="104">
        <v>0</v>
      </c>
      <c r="K34" s="105">
        <v>0</v>
      </c>
      <c r="L34" s="105">
        <v>0</v>
      </c>
      <c r="M34" s="105">
        <v>0</v>
      </c>
      <c r="N34" s="105">
        <v>0</v>
      </c>
      <c r="O34" s="105">
        <v>0</v>
      </c>
      <c r="P34" s="105">
        <v>0</v>
      </c>
      <c r="Q34" s="105">
        <v>0</v>
      </c>
      <c r="R34" s="105">
        <v>0</v>
      </c>
      <c r="S34" s="105">
        <v>0</v>
      </c>
      <c r="T34" s="105">
        <v>0</v>
      </c>
      <c r="U34" s="105">
        <v>0</v>
      </c>
      <c r="V34" s="105">
        <v>0</v>
      </c>
      <c r="W34" s="105">
        <v>0</v>
      </c>
      <c r="X34" s="105">
        <v>0</v>
      </c>
      <c r="Y34" s="105">
        <v>0</v>
      </c>
      <c r="Z34" s="105">
        <v>0</v>
      </c>
      <c r="AA34" s="105">
        <v>0</v>
      </c>
      <c r="AB34" s="105">
        <v>0</v>
      </c>
      <c r="AC34" s="105">
        <v>0</v>
      </c>
      <c r="AD34" s="105">
        <v>0</v>
      </c>
      <c r="AE34" s="105">
        <v>0</v>
      </c>
      <c r="AF34" s="105">
        <v>0</v>
      </c>
      <c r="AG34" s="105">
        <v>0</v>
      </c>
      <c r="AH34" s="105">
        <v>0</v>
      </c>
      <c r="AI34" s="105">
        <v>0</v>
      </c>
      <c r="AJ34" s="105">
        <v>0</v>
      </c>
      <c r="AK34" s="105">
        <v>0</v>
      </c>
      <c r="AL34" s="105">
        <v>0</v>
      </c>
      <c r="AM34" s="105">
        <v>0</v>
      </c>
      <c r="AN34" s="105">
        <v>0</v>
      </c>
      <c r="AO34" s="105">
        <v>0</v>
      </c>
      <c r="AP34" s="105">
        <v>0</v>
      </c>
      <c r="AQ34" s="105">
        <v>0</v>
      </c>
      <c r="AR34" s="105">
        <v>0</v>
      </c>
      <c r="AS34" s="105">
        <v>0</v>
      </c>
      <c r="AT34" s="105">
        <v>0</v>
      </c>
      <c r="AU34" s="105">
        <v>0</v>
      </c>
      <c r="AV34" s="105">
        <v>0</v>
      </c>
      <c r="AW34" s="105">
        <v>0</v>
      </c>
      <c r="AX34" s="105">
        <v>0</v>
      </c>
      <c r="AY34" s="105">
        <v>0</v>
      </c>
      <c r="AZ34" s="105">
        <v>0</v>
      </c>
      <c r="BA34" s="105">
        <v>0</v>
      </c>
      <c r="BB34" s="105">
        <v>0</v>
      </c>
      <c r="BC34" s="105">
        <v>0</v>
      </c>
      <c r="BD34" s="105">
        <v>0</v>
      </c>
      <c r="BE34" s="105">
        <v>0</v>
      </c>
      <c r="BF34" s="105">
        <v>0</v>
      </c>
      <c r="BG34" s="105">
        <v>0</v>
      </c>
      <c r="BH34" s="105">
        <v>0</v>
      </c>
      <c r="BI34" s="105">
        <v>0</v>
      </c>
      <c r="BJ34" s="105">
        <v>0</v>
      </c>
      <c r="BK34" s="105">
        <v>0</v>
      </c>
      <c r="BL34" s="105">
        <v>0</v>
      </c>
      <c r="BM34" s="105">
        <v>0</v>
      </c>
      <c r="BN34" s="105">
        <v>0</v>
      </c>
      <c r="BO34" s="105">
        <v>0</v>
      </c>
      <c r="BP34" s="105">
        <v>0</v>
      </c>
      <c r="BQ34" s="105">
        <v>0</v>
      </c>
      <c r="BR34" s="105">
        <v>0</v>
      </c>
      <c r="BS34" s="105">
        <v>0</v>
      </c>
      <c r="BT34" s="105">
        <v>0</v>
      </c>
      <c r="BU34" s="105">
        <v>0</v>
      </c>
      <c r="BV34" s="105">
        <v>0</v>
      </c>
      <c r="BW34" s="105">
        <v>0</v>
      </c>
      <c r="BX34" s="105">
        <v>0</v>
      </c>
    </row>
    <row r="35" spans="1:77" x14ac:dyDescent="0.3">
      <c r="A35" s="122" t="s">
        <v>71</v>
      </c>
      <c r="B35" s="107">
        <f>B32+B34</f>
        <v>55977178</v>
      </c>
      <c r="C35" s="123">
        <f>D35+E35</f>
        <v>23709</v>
      </c>
      <c r="D35" s="109">
        <f>SUM(D26:D30)</f>
        <v>0</v>
      </c>
      <c r="E35" s="109">
        <f t="shared" ref="E35:AJ35" si="11">E32+E34</f>
        <v>23709</v>
      </c>
      <c r="F35" s="109">
        <f t="shared" si="11"/>
        <v>23665</v>
      </c>
      <c r="G35" s="109">
        <f t="shared" si="11"/>
        <v>23530</v>
      </c>
      <c r="H35" s="109">
        <f t="shared" si="11"/>
        <v>23377</v>
      </c>
      <c r="I35" s="109">
        <f t="shared" si="11"/>
        <v>23198</v>
      </c>
      <c r="J35" s="110">
        <f t="shared" si="11"/>
        <v>22976</v>
      </c>
      <c r="K35" s="111">
        <f t="shared" si="11"/>
        <v>22743</v>
      </c>
      <c r="L35" s="111">
        <f t="shared" si="11"/>
        <v>22505</v>
      </c>
      <c r="M35" s="111">
        <f t="shared" si="11"/>
        <v>22262</v>
      </c>
      <c r="N35" s="111">
        <f t="shared" si="11"/>
        <v>22025</v>
      </c>
      <c r="O35" s="111">
        <f t="shared" si="11"/>
        <v>21767</v>
      </c>
      <c r="P35" s="111">
        <f t="shared" si="11"/>
        <v>21477</v>
      </c>
      <c r="Q35" s="111">
        <f t="shared" si="11"/>
        <v>21178</v>
      </c>
      <c r="R35" s="111">
        <f t="shared" si="11"/>
        <v>20863</v>
      </c>
      <c r="S35" s="111">
        <f t="shared" si="11"/>
        <v>20528</v>
      </c>
      <c r="T35" s="111">
        <f t="shared" si="11"/>
        <v>20191</v>
      </c>
      <c r="U35" s="111">
        <f t="shared" si="11"/>
        <v>19822</v>
      </c>
      <c r="V35" s="111">
        <f t="shared" si="11"/>
        <v>19446</v>
      </c>
      <c r="W35" s="111">
        <f t="shared" si="11"/>
        <v>19023</v>
      </c>
      <c r="X35" s="111">
        <f t="shared" si="11"/>
        <v>18581</v>
      </c>
      <c r="Y35" s="111">
        <f t="shared" si="11"/>
        <v>18099</v>
      </c>
      <c r="Z35" s="111">
        <f t="shared" si="11"/>
        <v>17622</v>
      </c>
      <c r="AA35" s="111">
        <f t="shared" si="11"/>
        <v>17070</v>
      </c>
      <c r="AB35" s="111">
        <f t="shared" si="11"/>
        <v>16555</v>
      </c>
      <c r="AC35" s="111">
        <f t="shared" si="11"/>
        <v>15992</v>
      </c>
      <c r="AD35" s="111">
        <f t="shared" si="11"/>
        <v>15390</v>
      </c>
      <c r="AE35" s="111">
        <f t="shared" si="11"/>
        <v>14760</v>
      </c>
      <c r="AF35" s="111">
        <f t="shared" si="11"/>
        <v>14079</v>
      </c>
      <c r="AG35" s="111">
        <f t="shared" si="11"/>
        <v>13439</v>
      </c>
      <c r="AH35" s="111">
        <f t="shared" si="11"/>
        <v>12751</v>
      </c>
      <c r="AI35" s="111">
        <f t="shared" si="11"/>
        <v>12038</v>
      </c>
      <c r="AJ35" s="111">
        <f t="shared" si="11"/>
        <v>11268</v>
      </c>
      <c r="AK35" s="111">
        <f t="shared" ref="AK35:BP35" si="12">AK32+AK34</f>
        <v>10537</v>
      </c>
      <c r="AL35" s="111">
        <f t="shared" si="12"/>
        <v>9757</v>
      </c>
      <c r="AM35" s="111">
        <f t="shared" si="12"/>
        <v>8870</v>
      </c>
      <c r="AN35" s="111">
        <f t="shared" si="12"/>
        <v>8066</v>
      </c>
      <c r="AO35" s="111">
        <f t="shared" si="12"/>
        <v>7342</v>
      </c>
      <c r="AP35" s="111">
        <f t="shared" si="12"/>
        <v>6606</v>
      </c>
      <c r="AQ35" s="111">
        <f t="shared" si="12"/>
        <v>5837</v>
      </c>
      <c r="AR35" s="111">
        <f t="shared" si="12"/>
        <v>5173</v>
      </c>
      <c r="AS35" s="111">
        <f t="shared" si="12"/>
        <v>4547</v>
      </c>
      <c r="AT35" s="111">
        <f t="shared" si="12"/>
        <v>3933</v>
      </c>
      <c r="AU35" s="111">
        <f t="shared" si="12"/>
        <v>3562</v>
      </c>
      <c r="AV35" s="111">
        <f t="shared" si="12"/>
        <v>2955</v>
      </c>
      <c r="AW35" s="111">
        <f t="shared" si="12"/>
        <v>2343</v>
      </c>
      <c r="AX35" s="111">
        <f t="shared" si="12"/>
        <v>1986</v>
      </c>
      <c r="AY35" s="111">
        <f t="shared" si="12"/>
        <v>1627</v>
      </c>
      <c r="AZ35" s="111">
        <f t="shared" si="12"/>
        <v>1303</v>
      </c>
      <c r="BA35" s="111">
        <f t="shared" si="12"/>
        <v>1054</v>
      </c>
      <c r="BB35" s="111">
        <f t="shared" si="12"/>
        <v>852</v>
      </c>
      <c r="BC35" s="111">
        <f t="shared" si="12"/>
        <v>693</v>
      </c>
      <c r="BD35" s="111">
        <f t="shared" si="12"/>
        <v>543</v>
      </c>
      <c r="BE35" s="111">
        <f t="shared" si="12"/>
        <v>440</v>
      </c>
      <c r="BF35" s="111">
        <f t="shared" si="12"/>
        <v>334</v>
      </c>
      <c r="BG35" s="111">
        <f t="shared" si="12"/>
        <v>272</v>
      </c>
      <c r="BH35" s="111">
        <f t="shared" si="12"/>
        <v>203</v>
      </c>
      <c r="BI35" s="111">
        <f t="shared" si="12"/>
        <v>155</v>
      </c>
      <c r="BJ35" s="111">
        <f t="shared" si="12"/>
        <v>113</v>
      </c>
      <c r="BK35" s="111">
        <f t="shared" si="12"/>
        <v>85</v>
      </c>
      <c r="BL35" s="111">
        <f t="shared" si="12"/>
        <v>62</v>
      </c>
      <c r="BM35" s="111">
        <f t="shared" si="12"/>
        <v>43</v>
      </c>
      <c r="BN35" s="111">
        <f t="shared" si="12"/>
        <v>29</v>
      </c>
      <c r="BO35" s="111">
        <f t="shared" si="12"/>
        <v>18</v>
      </c>
      <c r="BP35" s="111">
        <f t="shared" si="12"/>
        <v>17</v>
      </c>
      <c r="BQ35" s="111">
        <f t="shared" ref="BQ35:BX35" si="13">BQ32+BQ34</f>
        <v>13</v>
      </c>
      <c r="BR35" s="111">
        <f t="shared" si="13"/>
        <v>8</v>
      </c>
      <c r="BS35" s="111">
        <f t="shared" si="13"/>
        <v>7</v>
      </c>
      <c r="BT35" s="111">
        <f t="shared" si="13"/>
        <v>5</v>
      </c>
      <c r="BU35" s="111">
        <f t="shared" si="13"/>
        <v>3</v>
      </c>
      <c r="BV35" s="111">
        <f t="shared" si="13"/>
        <v>3</v>
      </c>
      <c r="BW35" s="111">
        <f t="shared" si="13"/>
        <v>1</v>
      </c>
      <c r="BX35" s="111">
        <f t="shared" si="13"/>
        <v>0</v>
      </c>
    </row>
    <row r="37" spans="1:77" s="7" customFormat="1" x14ac:dyDescent="0.3">
      <c r="A37" s="124"/>
      <c r="B37" s="124"/>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row>
    <row r="38" spans="1:77" s="13" customFormat="1" ht="15.5" x14ac:dyDescent="0.35">
      <c r="A38" s="14" t="s">
        <v>3</v>
      </c>
      <c r="B38" s="14"/>
      <c r="C38" s="1"/>
      <c r="D38" s="1"/>
      <c r="E38" s="1"/>
      <c r="F38" s="1"/>
      <c r="G38" s="1"/>
      <c r="H38" s="1"/>
      <c r="I38" s="1"/>
      <c r="J38" s="1"/>
      <c r="K38" s="1"/>
      <c r="L38" s="1"/>
      <c r="M38" s="1"/>
      <c r="N38" s="1"/>
      <c r="O38" s="1"/>
      <c r="P38" s="1"/>
      <c r="Q38" s="1"/>
      <c r="R38" s="4"/>
      <c r="S38" s="4"/>
      <c r="T38" s="4"/>
      <c r="U38" s="4"/>
      <c r="V38" s="4"/>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row>
    <row r="39" spans="1:77" s="13" customFormat="1" ht="15.5" x14ac:dyDescent="0.35">
      <c r="A39" s="125" t="s">
        <v>79</v>
      </c>
      <c r="B39" s="125"/>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row>
    <row r="40" spans="1:77" s="1" customFormat="1" ht="15.5" x14ac:dyDescent="0.35">
      <c r="A40" s="1" t="s">
        <v>61</v>
      </c>
      <c r="C40" s="126" t="s">
        <v>11</v>
      </c>
      <c r="D40" s="126"/>
      <c r="E40" s="126"/>
      <c r="F40" s="126"/>
      <c r="G40" s="126"/>
      <c r="H40" s="126"/>
      <c r="I40" s="126"/>
      <c r="J40" s="126"/>
      <c r="K40" s="126"/>
      <c r="L40" s="126"/>
      <c r="M40" s="126"/>
      <c r="N40" s="126"/>
      <c r="O40" s="126"/>
      <c r="P40" s="126"/>
      <c r="Q40" s="126"/>
    </row>
    <row r="41" spans="1:77" s="13" customFormat="1" ht="15.5" x14ac:dyDescent="0.35">
      <c r="A41" s="1" t="s">
        <v>62</v>
      </c>
      <c r="B41" s="1"/>
      <c r="C41" s="13" t="s">
        <v>80</v>
      </c>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row>
    <row r="42" spans="1:77" x14ac:dyDescent="0.3">
      <c r="A42" s="70" t="s">
        <v>58</v>
      </c>
      <c r="B42" s="7" t="s">
        <v>81</v>
      </c>
      <c r="C42" s="7"/>
      <c r="D42" s="7"/>
      <c r="E42" s="7"/>
      <c r="F42" s="7"/>
      <c r="G42" s="7"/>
      <c r="H42" s="7"/>
      <c r="I42" s="7"/>
      <c r="J42" s="7"/>
      <c r="K42" s="7"/>
      <c r="L42" s="7"/>
      <c r="M42" s="71"/>
      <c r="N42" s="71"/>
    </row>
    <row r="43" spans="1:77" x14ac:dyDescent="0.3">
      <c r="A43" s="70"/>
      <c r="B43" s="7"/>
      <c r="C43" s="7"/>
      <c r="D43" s="7"/>
      <c r="E43" s="7"/>
      <c r="F43" s="7"/>
      <c r="G43" s="7"/>
      <c r="H43" s="7"/>
      <c r="I43" s="7"/>
      <c r="J43" s="7"/>
      <c r="K43" s="7"/>
      <c r="L43" s="7"/>
      <c r="M43" s="71"/>
      <c r="N43" s="71"/>
    </row>
    <row r="44" spans="1:77" s="7" customFormat="1" ht="13.5" customHeight="1" x14ac:dyDescent="0.35">
      <c r="A44" s="127" t="s">
        <v>82</v>
      </c>
      <c r="B44" s="127"/>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row>
    <row r="45" spans="1:77" s="7" customFormat="1" ht="34.5" customHeight="1" x14ac:dyDescent="0.35">
      <c r="A45" s="219" t="s">
        <v>83</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row>
  </sheetData>
  <mergeCells count="4">
    <mergeCell ref="B7:B9"/>
    <mergeCell ref="C7:BX7"/>
    <mergeCell ref="B23:B25"/>
    <mergeCell ref="A45:AG4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J95"/>
  <sheetViews>
    <sheetView zoomScaleNormal="100" workbookViewId="0">
      <pane xSplit="2" topLeftCell="M1" activePane="topRight" state="frozen"/>
      <selection pane="topRight" activeCell="V6" sqref="V6"/>
    </sheetView>
  </sheetViews>
  <sheetFormatPr baseColWidth="10" defaultColWidth="9.1796875" defaultRowHeight="13" x14ac:dyDescent="0.3"/>
  <cols>
    <col min="1" max="1" width="9.453125" style="9" customWidth="1"/>
    <col min="2" max="2" width="9" style="9" customWidth="1"/>
    <col min="3" max="7" width="8.54296875" style="9" customWidth="1"/>
    <col min="8" max="12" width="10.54296875" style="9" customWidth="1"/>
    <col min="13" max="17" width="8.54296875" style="9" customWidth="1"/>
    <col min="18" max="21" width="10.54296875" style="9" customWidth="1"/>
    <col min="22" max="475" width="11.54296875" style="9"/>
    <col min="476" max="552" width="11.54296875" style="7"/>
    <col min="553" max="686" width="8.7265625" style="7" customWidth="1"/>
    <col min="687" max="1025" width="8.7265625" customWidth="1"/>
  </cols>
  <sheetData>
    <row r="1" spans="1:551" s="1" customFormat="1" ht="15.5" x14ac:dyDescent="0.35">
      <c r="A1" s="4" t="s">
        <v>84</v>
      </c>
      <c r="RH1" s="13"/>
      <c r="RI1" s="13"/>
      <c r="RJ1" s="13"/>
      <c r="RK1" s="13"/>
      <c r="RL1" s="13"/>
      <c r="RM1" s="13"/>
      <c r="RN1" s="13"/>
      <c r="RO1" s="13"/>
      <c r="RP1" s="13"/>
      <c r="RQ1" s="13"/>
      <c r="RR1" s="13"/>
      <c r="RS1" s="13"/>
      <c r="RT1" s="13"/>
      <c r="RU1" s="13"/>
      <c r="RV1" s="13"/>
      <c r="RW1" s="13"/>
      <c r="RX1" s="13"/>
      <c r="RY1" s="13"/>
      <c r="RZ1" s="13"/>
      <c r="SA1" s="13"/>
      <c r="SB1" s="13"/>
      <c r="SC1" s="13"/>
      <c r="SD1" s="13"/>
      <c r="SE1" s="13"/>
      <c r="SF1" s="13"/>
      <c r="SG1" s="13"/>
      <c r="SH1" s="13"/>
      <c r="SI1" s="13"/>
      <c r="SJ1" s="13"/>
      <c r="SK1" s="13"/>
      <c r="SL1" s="13"/>
      <c r="SM1" s="13"/>
      <c r="SN1" s="13"/>
      <c r="SO1" s="13"/>
      <c r="SP1" s="13"/>
      <c r="SQ1" s="13"/>
      <c r="SR1" s="13"/>
      <c r="SS1" s="13"/>
      <c r="ST1" s="13"/>
      <c r="SU1" s="13"/>
      <c r="SV1" s="13"/>
      <c r="SW1" s="13"/>
      <c r="SX1" s="13"/>
      <c r="SY1" s="13"/>
      <c r="SZ1" s="13"/>
      <c r="TA1" s="13"/>
      <c r="TB1" s="13"/>
      <c r="TC1" s="13"/>
      <c r="TD1" s="13"/>
      <c r="TE1" s="13"/>
      <c r="TF1" s="13"/>
      <c r="TG1" s="13"/>
      <c r="TH1" s="13"/>
      <c r="TI1" s="13"/>
      <c r="TJ1" s="13"/>
      <c r="TK1" s="13"/>
      <c r="TL1" s="13"/>
      <c r="TM1" s="13"/>
      <c r="TN1" s="13"/>
      <c r="TO1" s="13"/>
      <c r="TP1" s="13"/>
      <c r="TQ1" s="13"/>
      <c r="TR1" s="13"/>
      <c r="TS1" s="13"/>
      <c r="TT1" s="13"/>
      <c r="TU1" s="13"/>
      <c r="TV1" s="13"/>
      <c r="TW1" s="13"/>
      <c r="TX1" s="13"/>
      <c r="TY1" s="13"/>
      <c r="TZ1" s="13"/>
      <c r="UA1" s="13"/>
      <c r="UB1" s="13"/>
      <c r="UC1" s="13"/>
      <c r="UD1" s="13"/>
      <c r="UE1" s="13"/>
    </row>
    <row r="2" spans="1:551" s="11" customFormat="1" ht="99.65" customHeight="1" x14ac:dyDescent="0.45">
      <c r="A2" s="128" t="s">
        <v>85</v>
      </c>
      <c r="B2" s="228" t="s">
        <v>86</v>
      </c>
      <c r="C2" s="228"/>
      <c r="D2" s="228"/>
      <c r="E2" s="228"/>
      <c r="F2" s="228"/>
      <c r="G2" s="228"/>
      <c r="H2" s="228"/>
      <c r="I2" s="228"/>
      <c r="J2" s="228"/>
      <c r="K2" s="228"/>
      <c r="L2" s="228"/>
      <c r="M2" s="228"/>
      <c r="N2" s="228"/>
      <c r="O2" s="228"/>
      <c r="P2" s="228"/>
      <c r="Q2" s="228"/>
      <c r="R2" s="228"/>
      <c r="S2" s="228"/>
      <c r="T2" s="228"/>
      <c r="U2" s="228"/>
      <c r="RO2" s="7"/>
      <c r="RP2" s="7"/>
      <c r="RQ2" s="7"/>
      <c r="RR2" s="7"/>
      <c r="RS2" s="7"/>
      <c r="RT2" s="7"/>
      <c r="RU2" s="7"/>
      <c r="RV2" s="7"/>
      <c r="RW2" s="7"/>
      <c r="RX2" s="7"/>
      <c r="RY2" s="7"/>
      <c r="RZ2" s="7"/>
      <c r="SA2" s="7"/>
      <c r="SB2" s="7"/>
      <c r="SC2" s="7"/>
      <c r="SD2" s="7"/>
      <c r="SE2" s="7"/>
      <c r="SF2" s="7"/>
      <c r="SG2" s="7"/>
      <c r="SH2" s="7"/>
      <c r="SI2" s="7"/>
      <c r="SJ2" s="7"/>
      <c r="SK2" s="7"/>
      <c r="SL2" s="7"/>
      <c r="SM2" s="7"/>
      <c r="SN2" s="7"/>
      <c r="SO2" s="7"/>
      <c r="SP2" s="7"/>
      <c r="SQ2" s="7"/>
      <c r="SR2" s="7"/>
      <c r="SS2" s="7"/>
      <c r="ST2" s="7"/>
      <c r="SU2" s="7"/>
      <c r="SV2" s="7"/>
      <c r="SW2" s="7"/>
      <c r="SX2" s="7"/>
      <c r="SY2" s="7"/>
      <c r="SZ2" s="7"/>
      <c r="TA2" s="7"/>
      <c r="TB2" s="7"/>
      <c r="TC2" s="7"/>
      <c r="TD2" s="7"/>
      <c r="TE2" s="7"/>
      <c r="TF2" s="7"/>
      <c r="TG2" s="7"/>
      <c r="TH2" s="7"/>
      <c r="TI2" s="7"/>
      <c r="TJ2" s="7"/>
      <c r="TK2" s="7"/>
      <c r="TL2" s="7"/>
      <c r="TM2" s="7"/>
      <c r="TN2" s="7"/>
      <c r="TO2" s="7"/>
      <c r="TP2" s="7"/>
      <c r="TQ2" s="7"/>
      <c r="TR2" s="7"/>
      <c r="TS2" s="7"/>
      <c r="TT2" s="7"/>
      <c r="TU2" s="7"/>
      <c r="TV2" s="7"/>
      <c r="TW2" s="7"/>
      <c r="TX2" s="7"/>
      <c r="TY2" s="7"/>
      <c r="TZ2" s="7"/>
      <c r="UA2" s="7"/>
      <c r="UB2" s="7"/>
      <c r="UC2" s="7"/>
      <c r="UD2" s="7"/>
      <c r="UE2" s="7"/>
    </row>
    <row r="3" spans="1:551" s="1" customFormat="1" ht="15.5" x14ac:dyDescent="0.35">
      <c r="A3" s="4" t="s">
        <v>22</v>
      </c>
      <c r="RH3" s="13"/>
      <c r="RI3" s="13"/>
      <c r="RJ3" s="13"/>
      <c r="RK3" s="13"/>
      <c r="RL3" s="13"/>
      <c r="RM3" s="13"/>
      <c r="RN3" s="13"/>
      <c r="RO3" s="13"/>
      <c r="RP3" s="13"/>
      <c r="RQ3" s="13"/>
      <c r="RR3" s="13"/>
      <c r="RS3" s="13"/>
      <c r="RT3" s="13"/>
      <c r="RU3" s="13"/>
      <c r="RV3" s="13"/>
      <c r="RW3" s="13"/>
      <c r="RX3" s="13"/>
      <c r="RY3" s="13"/>
      <c r="RZ3" s="13"/>
      <c r="SA3" s="13"/>
      <c r="SB3" s="13"/>
      <c r="SC3" s="13"/>
      <c r="SD3" s="13"/>
      <c r="SE3" s="13"/>
      <c r="SF3" s="13"/>
      <c r="SG3" s="13"/>
      <c r="SH3" s="13"/>
      <c r="SI3" s="13"/>
      <c r="SJ3" s="13"/>
      <c r="SK3" s="13"/>
      <c r="SL3" s="13"/>
      <c r="SM3" s="13"/>
      <c r="SN3" s="13"/>
      <c r="SO3" s="13"/>
      <c r="SP3" s="13"/>
      <c r="SQ3" s="13"/>
      <c r="SR3" s="13"/>
      <c r="SS3" s="13"/>
      <c r="ST3" s="13"/>
      <c r="SU3" s="13"/>
      <c r="SV3" s="13"/>
      <c r="SW3" s="13"/>
      <c r="SX3" s="13"/>
      <c r="SY3" s="13"/>
      <c r="SZ3" s="13"/>
      <c r="TA3" s="13"/>
      <c r="TB3" s="13"/>
      <c r="TC3" s="13"/>
      <c r="TD3" s="13"/>
      <c r="TE3" s="13"/>
      <c r="TF3" s="13"/>
      <c r="TG3" s="13"/>
      <c r="TH3" s="13"/>
      <c r="TI3" s="13"/>
      <c r="TJ3" s="13"/>
      <c r="TK3" s="13"/>
      <c r="TL3" s="13"/>
      <c r="TM3" s="13"/>
      <c r="TN3" s="13"/>
      <c r="TO3" s="13"/>
      <c r="TP3" s="13"/>
      <c r="TQ3" s="13"/>
      <c r="TR3" s="13"/>
      <c r="TS3" s="13"/>
      <c r="TT3" s="13"/>
      <c r="TU3" s="13"/>
      <c r="TV3" s="13"/>
      <c r="TW3" s="13"/>
      <c r="TX3" s="13"/>
      <c r="TY3" s="13"/>
      <c r="TZ3" s="13"/>
      <c r="UA3" s="13"/>
      <c r="UB3" s="13"/>
      <c r="UC3" s="13"/>
      <c r="UD3" s="13"/>
      <c r="UE3" s="13"/>
    </row>
    <row r="4" spans="1:551" s="1" customFormat="1" ht="15.5" x14ac:dyDescent="0.35">
      <c r="A4" s="14" t="s">
        <v>87</v>
      </c>
      <c r="RH4" s="13"/>
      <c r="RI4" s="13"/>
      <c r="RJ4" s="13"/>
      <c r="RK4" s="13"/>
      <c r="RL4" s="13"/>
      <c r="RM4" s="13"/>
      <c r="RN4" s="13"/>
      <c r="RO4" s="13"/>
      <c r="RP4" s="13"/>
      <c r="RQ4" s="13"/>
      <c r="RR4" s="13"/>
      <c r="RS4" s="13"/>
      <c r="RT4" s="13"/>
      <c r="RU4" s="13"/>
      <c r="RV4" s="13"/>
      <c r="RW4" s="13"/>
      <c r="RX4" s="13"/>
      <c r="RY4" s="13"/>
      <c r="RZ4" s="13"/>
      <c r="SA4" s="13"/>
      <c r="SB4" s="13"/>
      <c r="SC4" s="13"/>
      <c r="SD4" s="13"/>
      <c r="SE4" s="13"/>
      <c r="SF4" s="13"/>
      <c r="SG4" s="13"/>
      <c r="SH4" s="13"/>
      <c r="SI4" s="13"/>
      <c r="SJ4" s="13"/>
      <c r="SK4" s="13"/>
      <c r="SL4" s="13"/>
      <c r="SM4" s="13"/>
      <c r="SN4" s="13"/>
      <c r="SO4" s="13"/>
      <c r="SP4" s="13"/>
      <c r="SQ4" s="13"/>
      <c r="SR4" s="13"/>
      <c r="SS4" s="13"/>
      <c r="ST4" s="13"/>
      <c r="SU4" s="13"/>
      <c r="SV4" s="13"/>
      <c r="SW4" s="13"/>
      <c r="SX4" s="13"/>
      <c r="SY4" s="13"/>
      <c r="SZ4" s="13"/>
      <c r="TA4" s="13"/>
      <c r="TB4" s="13"/>
      <c r="TC4" s="13"/>
      <c r="TD4" s="13"/>
      <c r="TE4" s="13"/>
      <c r="TF4" s="13"/>
      <c r="TG4" s="13"/>
      <c r="TH4" s="13"/>
      <c r="TI4" s="13"/>
      <c r="TJ4" s="13"/>
      <c r="TK4" s="13"/>
      <c r="TL4" s="13"/>
      <c r="TM4" s="13"/>
      <c r="TN4" s="13"/>
      <c r="TO4" s="13"/>
      <c r="TP4" s="13"/>
      <c r="TQ4" s="13"/>
      <c r="TR4" s="13"/>
      <c r="TS4" s="13"/>
      <c r="TT4" s="13"/>
      <c r="TU4" s="13"/>
      <c r="TV4" s="13"/>
      <c r="TW4" s="13"/>
      <c r="TX4" s="13"/>
      <c r="TY4" s="13"/>
      <c r="TZ4" s="13"/>
      <c r="UA4" s="13"/>
      <c r="UB4" s="13"/>
      <c r="UC4" s="13"/>
      <c r="UD4" s="13"/>
      <c r="UE4" s="13"/>
    </row>
    <row r="5" spans="1:551" x14ac:dyDescent="0.3">
      <c r="A5" s="129"/>
    </row>
    <row r="6" spans="1:551" x14ac:dyDescent="0.3">
      <c r="A6" s="130"/>
      <c r="B6" s="115"/>
      <c r="C6" s="229" t="s">
        <v>88</v>
      </c>
      <c r="D6" s="229"/>
      <c r="E6" s="229"/>
      <c r="F6" s="229"/>
      <c r="G6" s="229"/>
      <c r="H6" s="229"/>
      <c r="I6" s="229"/>
      <c r="J6" s="229"/>
      <c r="K6" s="229"/>
      <c r="L6" s="229"/>
      <c r="M6" s="230" t="s">
        <v>89</v>
      </c>
      <c r="N6" s="230"/>
      <c r="O6" s="230"/>
      <c r="P6" s="230"/>
      <c r="Q6" s="230"/>
      <c r="R6" s="230"/>
      <c r="S6" s="230"/>
      <c r="T6" s="230"/>
      <c r="U6" s="230"/>
    </row>
    <row r="7" spans="1:551" x14ac:dyDescent="0.3">
      <c r="A7" s="131"/>
      <c r="B7" s="29"/>
      <c r="C7" s="231" t="s">
        <v>90</v>
      </c>
      <c r="D7" s="231"/>
      <c r="E7" s="231"/>
      <c r="F7" s="231"/>
      <c r="G7" s="231"/>
      <c r="H7" s="231"/>
      <c r="I7" s="232"/>
      <c r="J7" s="232"/>
      <c r="K7" s="232"/>
      <c r="L7" s="132"/>
      <c r="M7" s="231" t="s">
        <v>90</v>
      </c>
      <c r="N7" s="231"/>
      <c r="O7" s="231"/>
      <c r="P7" s="231"/>
      <c r="Q7" s="231"/>
      <c r="R7" s="231"/>
      <c r="S7" s="233"/>
      <c r="T7" s="233"/>
      <c r="U7" s="233"/>
    </row>
    <row r="8" spans="1:551" s="133" customFormat="1" ht="40" customHeight="1" x14ac:dyDescent="0.25">
      <c r="A8" s="225" t="s">
        <v>91</v>
      </c>
      <c r="B8" s="226" t="s">
        <v>92</v>
      </c>
      <c r="C8" s="227" t="s">
        <v>93</v>
      </c>
      <c r="D8" s="227"/>
      <c r="E8" s="227"/>
      <c r="F8" s="227"/>
      <c r="G8" s="227"/>
      <c r="H8" s="221" t="s">
        <v>94</v>
      </c>
      <c r="I8" s="220" t="s">
        <v>95</v>
      </c>
      <c r="J8" s="220" t="s">
        <v>96</v>
      </c>
      <c r="K8" s="223" t="s">
        <v>97</v>
      </c>
      <c r="L8" s="222" t="s">
        <v>98</v>
      </c>
      <c r="M8" s="224" t="s">
        <v>93</v>
      </c>
      <c r="N8" s="224"/>
      <c r="O8" s="224"/>
      <c r="P8" s="224"/>
      <c r="Q8" s="224"/>
      <c r="R8" s="221" t="s">
        <v>94</v>
      </c>
      <c r="S8" s="220" t="s">
        <v>95</v>
      </c>
      <c r="T8" s="220" t="s">
        <v>96</v>
      </c>
      <c r="U8" s="222" t="s">
        <v>97</v>
      </c>
      <c r="RO8" s="7"/>
      <c r="RP8" s="7"/>
      <c r="RQ8" s="7"/>
      <c r="RR8" s="7"/>
      <c r="RS8" s="7"/>
      <c r="RT8" s="7"/>
      <c r="RU8" s="7"/>
      <c r="RV8" s="7"/>
      <c r="RW8" s="7"/>
      <c r="RX8" s="7"/>
      <c r="RY8" s="7"/>
      <c r="RZ8" s="7"/>
      <c r="SA8" s="7"/>
      <c r="SB8" s="7"/>
      <c r="SC8" s="7"/>
      <c r="SD8" s="7"/>
      <c r="SE8" s="7"/>
      <c r="SF8" s="7"/>
      <c r="SG8" s="7"/>
      <c r="SH8" s="7"/>
      <c r="SI8" s="7"/>
      <c r="SJ8" s="7"/>
      <c r="SK8" s="7"/>
      <c r="SL8" s="7"/>
      <c r="SM8" s="7"/>
      <c r="SN8" s="7"/>
      <c r="SO8" s="7"/>
      <c r="SP8" s="7"/>
      <c r="SQ8" s="7"/>
      <c r="SR8" s="7"/>
      <c r="SS8" s="7"/>
      <c r="ST8" s="7"/>
      <c r="SU8" s="7"/>
      <c r="SV8" s="7"/>
      <c r="SW8" s="7"/>
      <c r="SX8" s="7"/>
      <c r="SY8" s="7"/>
      <c r="SZ8" s="7"/>
      <c r="TA8" s="7"/>
      <c r="TB8" s="7"/>
      <c r="TC8" s="7"/>
      <c r="TD8" s="7"/>
      <c r="TE8" s="7"/>
      <c r="TF8" s="7"/>
      <c r="TG8" s="7"/>
      <c r="TH8" s="7"/>
      <c r="TI8" s="7"/>
      <c r="TJ8" s="7"/>
      <c r="TK8" s="7"/>
      <c r="TL8" s="7"/>
      <c r="TM8" s="7"/>
      <c r="TN8" s="7"/>
      <c r="TO8" s="7"/>
      <c r="TP8" s="7"/>
      <c r="TQ8" s="7"/>
      <c r="TR8" s="7"/>
      <c r="TS8" s="7"/>
      <c r="TT8" s="7"/>
      <c r="TU8" s="7"/>
      <c r="TV8" s="7"/>
      <c r="TW8" s="7"/>
      <c r="TX8" s="7"/>
      <c r="TY8" s="7"/>
      <c r="TZ8" s="7"/>
      <c r="UA8" s="7"/>
      <c r="UB8" s="7"/>
      <c r="UC8" s="7"/>
      <c r="UD8" s="7"/>
      <c r="UE8" s="7"/>
    </row>
    <row r="9" spans="1:551" s="133" customFormat="1" ht="13.15" customHeight="1" x14ac:dyDescent="0.3">
      <c r="A9" s="225"/>
      <c r="B9" s="226"/>
      <c r="C9" s="134" t="s">
        <v>99</v>
      </c>
      <c r="D9" s="135" t="s">
        <v>100</v>
      </c>
      <c r="E9" s="135" t="s">
        <v>101</v>
      </c>
      <c r="F9" s="135" t="s">
        <v>102</v>
      </c>
      <c r="G9" s="136" t="s">
        <v>71</v>
      </c>
      <c r="H9" s="221"/>
      <c r="I9" s="221"/>
      <c r="J9" s="221"/>
      <c r="K9" s="223"/>
      <c r="L9" s="222"/>
      <c r="M9" s="137" t="s">
        <v>99</v>
      </c>
      <c r="N9" s="135" t="s">
        <v>100</v>
      </c>
      <c r="O9" s="135" t="s">
        <v>101</v>
      </c>
      <c r="P9" s="135" t="s">
        <v>102</v>
      </c>
      <c r="Q9" s="136" t="s">
        <v>71</v>
      </c>
      <c r="R9" s="221"/>
      <c r="S9" s="221"/>
      <c r="T9" s="221"/>
      <c r="U9" s="222"/>
      <c r="RO9" s="7"/>
      <c r="RP9" s="7"/>
      <c r="RQ9" s="7"/>
      <c r="RR9" s="7"/>
      <c r="RS9" s="7"/>
      <c r="RT9" s="7"/>
      <c r="RU9" s="7"/>
      <c r="RV9" s="7"/>
      <c r="RW9" s="7"/>
      <c r="RX9" s="7"/>
      <c r="RY9" s="7"/>
      <c r="RZ9" s="7"/>
      <c r="SA9" s="7"/>
      <c r="SB9" s="7"/>
      <c r="SC9" s="7"/>
      <c r="SD9" s="7"/>
      <c r="SE9" s="7"/>
      <c r="SF9" s="7"/>
      <c r="SG9" s="7"/>
      <c r="SH9" s="7"/>
      <c r="SI9" s="7"/>
      <c r="SJ9" s="7"/>
      <c r="SK9" s="7"/>
      <c r="SL9" s="7"/>
      <c r="SM9" s="7"/>
      <c r="SN9" s="7"/>
      <c r="SO9" s="7"/>
      <c r="SP9" s="7"/>
      <c r="SQ9" s="7"/>
      <c r="SR9" s="7"/>
      <c r="SS9" s="7"/>
      <c r="ST9" s="7"/>
      <c r="SU9" s="7"/>
      <c r="SV9" s="7"/>
      <c r="SW9" s="7"/>
      <c r="SX9" s="7"/>
      <c r="SY9" s="7"/>
      <c r="SZ9" s="7"/>
      <c r="TA9" s="7"/>
      <c r="TB9" s="7"/>
      <c r="TC9" s="7"/>
      <c r="TD9" s="7"/>
      <c r="TE9" s="7"/>
      <c r="TF9" s="7"/>
      <c r="TG9" s="7"/>
      <c r="TH9" s="7"/>
      <c r="TI9" s="7"/>
      <c r="TJ9" s="7"/>
      <c r="TK9" s="7"/>
      <c r="TL9" s="7"/>
      <c r="TM9" s="7"/>
      <c r="TN9" s="7"/>
      <c r="TO9" s="7"/>
      <c r="TP9" s="7"/>
      <c r="TQ9" s="7"/>
      <c r="TR9" s="7"/>
      <c r="TS9" s="7"/>
      <c r="TT9" s="7"/>
      <c r="TU9" s="7"/>
      <c r="TV9" s="7"/>
      <c r="TW9" s="7"/>
      <c r="TX9" s="7"/>
      <c r="TY9" s="7"/>
      <c r="TZ9" s="7"/>
      <c r="UA9" s="7"/>
      <c r="UB9" s="7"/>
      <c r="UC9" s="7"/>
      <c r="UD9" s="7"/>
      <c r="UE9" s="7"/>
    </row>
    <row r="10" spans="1:551" s="133" customFormat="1" ht="13.15" customHeight="1" x14ac:dyDescent="0.3">
      <c r="A10" s="138" t="s">
        <v>103</v>
      </c>
      <c r="B10" s="139"/>
      <c r="C10" s="140"/>
      <c r="D10" s="141"/>
      <c r="E10" s="141"/>
      <c r="F10" s="141"/>
      <c r="G10" s="142"/>
      <c r="H10" s="143"/>
      <c r="I10" s="144">
        <v>0</v>
      </c>
      <c r="J10" s="144"/>
      <c r="K10" s="145">
        <f t="shared" ref="K10:K41" si="0">I10+J10</f>
        <v>0</v>
      </c>
      <c r="L10" s="146"/>
      <c r="M10" s="140"/>
      <c r="N10" s="141"/>
      <c r="O10" s="141"/>
      <c r="P10" s="141"/>
      <c r="Q10" s="142"/>
      <c r="R10" s="143"/>
      <c r="S10" s="144">
        <f>I10</f>
        <v>0</v>
      </c>
      <c r="T10" s="144"/>
      <c r="U10" s="147">
        <f>S10+T10</f>
        <v>0</v>
      </c>
      <c r="RO10" s="7"/>
      <c r="RP10" s="7"/>
      <c r="RQ10" s="7"/>
      <c r="RR10" s="7"/>
      <c r="RS10" s="7"/>
      <c r="RT10" s="7"/>
      <c r="RU10" s="7"/>
      <c r="RV10" s="7"/>
      <c r="RW10" s="7"/>
      <c r="RX10" s="7"/>
      <c r="RY10" s="7"/>
      <c r="RZ10" s="7"/>
      <c r="SA10" s="7"/>
      <c r="SB10" s="7"/>
      <c r="SC10" s="7"/>
      <c r="SD10" s="7"/>
      <c r="SE10" s="7"/>
      <c r="SF10" s="7"/>
      <c r="SG10" s="7"/>
      <c r="SH10" s="7"/>
      <c r="SI10" s="7"/>
      <c r="SJ10" s="7"/>
      <c r="SK10" s="7"/>
      <c r="SL10" s="7"/>
      <c r="SM10" s="7"/>
      <c r="SN10" s="7"/>
      <c r="SO10" s="7"/>
      <c r="SP10" s="7"/>
      <c r="SQ10" s="7"/>
      <c r="SR10" s="7"/>
      <c r="SS10" s="7"/>
      <c r="ST10" s="7"/>
      <c r="SU10" s="7"/>
      <c r="SV10" s="7"/>
      <c r="SW10" s="7"/>
      <c r="SX10" s="7"/>
      <c r="SY10" s="7"/>
      <c r="SZ10" s="7"/>
      <c r="TA10" s="7"/>
      <c r="TB10" s="7"/>
      <c r="TC10" s="7"/>
      <c r="TD10" s="7"/>
      <c r="TE10" s="7"/>
      <c r="TF10" s="7"/>
      <c r="TG10" s="7"/>
      <c r="TH10" s="7"/>
      <c r="TI10" s="7"/>
      <c r="TJ10" s="7"/>
      <c r="TK10" s="7"/>
      <c r="TL10" s="7"/>
      <c r="TM10" s="7"/>
      <c r="TN10" s="7"/>
      <c r="TO10" s="7"/>
      <c r="TP10" s="7"/>
      <c r="TQ10" s="7"/>
      <c r="TR10" s="7"/>
      <c r="TS10" s="7"/>
      <c r="TT10" s="7"/>
      <c r="TU10" s="7"/>
      <c r="TV10" s="7"/>
      <c r="TW10" s="7"/>
      <c r="TX10" s="7"/>
      <c r="TY10" s="7"/>
      <c r="TZ10" s="7"/>
      <c r="UA10" s="7"/>
      <c r="UB10" s="7"/>
      <c r="UC10" s="7"/>
      <c r="UD10" s="7"/>
      <c r="UE10" s="7"/>
    </row>
    <row r="11" spans="1:551" s="133" customFormat="1" ht="13.15" customHeight="1" x14ac:dyDescent="0.3">
      <c r="A11" s="148">
        <v>43962</v>
      </c>
      <c r="B11" s="149" t="s">
        <v>104</v>
      </c>
      <c r="C11" s="140"/>
      <c r="D11" s="141"/>
      <c r="E11" s="141"/>
      <c r="F11" s="141"/>
      <c r="G11" s="142"/>
      <c r="H11" s="143"/>
      <c r="I11" s="144">
        <v>44</v>
      </c>
      <c r="J11" s="144">
        <v>4</v>
      </c>
      <c r="K11" s="41">
        <f t="shared" si="0"/>
        <v>48</v>
      </c>
      <c r="L11" s="146"/>
      <c r="M11" s="140"/>
      <c r="N11" s="141"/>
      <c r="O11" s="141"/>
      <c r="P11" s="141"/>
      <c r="Q11" s="142"/>
      <c r="R11" s="143"/>
      <c r="S11" s="150">
        <f t="shared" ref="S11:S42" si="1">S12+I11</f>
        <v>23709</v>
      </c>
      <c r="T11" s="151">
        <f t="shared" ref="T11:T42" si="2">T12+J11</f>
        <v>1132</v>
      </c>
      <c r="U11" s="152">
        <f t="shared" ref="U11:U42" si="3">U12+K11</f>
        <v>24841</v>
      </c>
      <c r="RO11" s="7"/>
      <c r="RP11" s="7"/>
      <c r="RQ11" s="7"/>
      <c r="RR11" s="7"/>
      <c r="RS11" s="7"/>
      <c r="RT11" s="7"/>
      <c r="RU11" s="7"/>
      <c r="RV11" s="7"/>
      <c r="RW11" s="7"/>
      <c r="RX11" s="7"/>
      <c r="RY11" s="7"/>
      <c r="RZ11" s="7"/>
      <c r="SA11" s="7"/>
      <c r="SB11" s="7"/>
      <c r="SC11" s="7"/>
      <c r="SD11" s="7"/>
      <c r="SE11" s="7"/>
      <c r="SF11" s="7"/>
      <c r="SG11" s="7"/>
      <c r="SH11" s="7"/>
      <c r="SI11" s="7"/>
      <c r="SJ11" s="7"/>
      <c r="SK11" s="7"/>
      <c r="SL11" s="7"/>
      <c r="SM11" s="7"/>
      <c r="SN11" s="7"/>
      <c r="SO11" s="7"/>
      <c r="SP11" s="7"/>
      <c r="SQ11" s="7"/>
      <c r="SR11" s="7"/>
      <c r="SS11" s="7"/>
      <c r="ST11" s="7"/>
      <c r="SU11" s="7"/>
      <c r="SV11" s="7"/>
      <c r="SW11" s="7"/>
      <c r="SX11" s="7"/>
      <c r="SY11" s="7"/>
      <c r="SZ11" s="7"/>
      <c r="TA11" s="7"/>
      <c r="TB11" s="7"/>
      <c r="TC11" s="7"/>
      <c r="TD11" s="7"/>
      <c r="TE11" s="7"/>
      <c r="TF11" s="7"/>
      <c r="TG11" s="7"/>
      <c r="TH11" s="7"/>
      <c r="TI11" s="7"/>
      <c r="TJ11" s="7"/>
      <c r="TK11" s="7"/>
      <c r="TL11" s="7"/>
      <c r="TM11" s="7"/>
      <c r="TN11" s="7"/>
      <c r="TO11" s="7"/>
      <c r="TP11" s="7"/>
      <c r="TQ11" s="7"/>
      <c r="TR11" s="7"/>
      <c r="TS11" s="7"/>
      <c r="TT11" s="7"/>
      <c r="TU11" s="7"/>
      <c r="TV11" s="7"/>
      <c r="TW11" s="7"/>
      <c r="TX11" s="7"/>
      <c r="TY11" s="7"/>
      <c r="TZ11" s="7"/>
      <c r="UA11" s="7"/>
      <c r="UB11" s="7"/>
      <c r="UC11" s="7"/>
      <c r="UD11" s="7"/>
      <c r="UE11" s="7"/>
    </row>
    <row r="12" spans="1:551" s="133" customFormat="1" ht="13.15" customHeight="1" x14ac:dyDescent="0.3">
      <c r="A12" s="148">
        <v>43961</v>
      </c>
      <c r="B12" s="149" t="s">
        <v>104</v>
      </c>
      <c r="C12" s="153"/>
      <c r="D12" s="154"/>
      <c r="E12" s="154"/>
      <c r="F12" s="154"/>
      <c r="G12" s="155"/>
      <c r="H12" s="156"/>
      <c r="I12" s="157">
        <v>135</v>
      </c>
      <c r="J12" s="157">
        <v>5</v>
      </c>
      <c r="K12" s="41">
        <f t="shared" si="0"/>
        <v>140</v>
      </c>
      <c r="L12" s="158"/>
      <c r="M12" s="153"/>
      <c r="N12" s="154"/>
      <c r="O12" s="154"/>
      <c r="P12" s="154"/>
      <c r="Q12" s="155"/>
      <c r="R12" s="156"/>
      <c r="S12" s="150">
        <f t="shared" si="1"/>
        <v>23665</v>
      </c>
      <c r="T12" s="151">
        <f t="shared" si="2"/>
        <v>1128</v>
      </c>
      <c r="U12" s="152">
        <f t="shared" si="3"/>
        <v>24793</v>
      </c>
      <c r="RO12" s="7"/>
      <c r="RP12" s="7"/>
      <c r="RQ12" s="7"/>
      <c r="RR12" s="7"/>
      <c r="RS12" s="7"/>
      <c r="RT12" s="7"/>
      <c r="RU12" s="7"/>
      <c r="RV12" s="7"/>
      <c r="RW12" s="7"/>
      <c r="RX12" s="7"/>
      <c r="RY12" s="7"/>
      <c r="RZ12" s="7"/>
      <c r="SA12" s="7"/>
      <c r="SB12" s="7"/>
      <c r="SC12" s="7"/>
      <c r="SD12" s="7"/>
      <c r="SE12" s="7"/>
      <c r="SF12" s="7"/>
      <c r="SG12" s="7"/>
      <c r="SH12" s="7"/>
      <c r="SI12" s="7"/>
      <c r="SJ12" s="7"/>
      <c r="SK12" s="7"/>
      <c r="SL12" s="7"/>
      <c r="SM12" s="7"/>
      <c r="SN12" s="7"/>
      <c r="SO12" s="7"/>
      <c r="SP12" s="7"/>
      <c r="SQ12" s="7"/>
      <c r="SR12" s="7"/>
      <c r="SS12" s="7"/>
      <c r="ST12" s="7"/>
      <c r="SU12" s="7"/>
      <c r="SV12" s="7"/>
      <c r="SW12" s="7"/>
      <c r="SX12" s="7"/>
      <c r="SY12" s="7"/>
      <c r="SZ12" s="7"/>
      <c r="TA12" s="7"/>
      <c r="TB12" s="7"/>
      <c r="TC12" s="7"/>
      <c r="TD12" s="7"/>
      <c r="TE12" s="7"/>
      <c r="TF12" s="7"/>
      <c r="TG12" s="7"/>
      <c r="TH12" s="7"/>
      <c r="TI12" s="7"/>
      <c r="TJ12" s="7"/>
      <c r="TK12" s="7"/>
      <c r="TL12" s="7"/>
      <c r="TM12" s="7"/>
      <c r="TN12" s="7"/>
      <c r="TO12" s="7"/>
      <c r="TP12" s="7"/>
      <c r="TQ12" s="7"/>
      <c r="TR12" s="7"/>
      <c r="TS12" s="7"/>
      <c r="TT12" s="7"/>
      <c r="TU12" s="7"/>
      <c r="TV12" s="7"/>
      <c r="TW12" s="7"/>
      <c r="TX12" s="7"/>
      <c r="TY12" s="7"/>
      <c r="TZ12" s="7"/>
      <c r="UA12" s="7"/>
      <c r="UB12" s="7"/>
      <c r="UC12" s="7"/>
      <c r="UD12" s="7"/>
      <c r="UE12" s="7"/>
    </row>
    <row r="13" spans="1:551" s="133" customFormat="1" ht="13.15" customHeight="1" x14ac:dyDescent="0.3">
      <c r="A13" s="148">
        <v>43960</v>
      </c>
      <c r="B13" s="149" t="s">
        <v>104</v>
      </c>
      <c r="C13" s="159"/>
      <c r="D13" s="154"/>
      <c r="E13" s="154"/>
      <c r="F13" s="154"/>
      <c r="G13" s="155"/>
      <c r="H13" s="156"/>
      <c r="I13" s="157">
        <v>153</v>
      </c>
      <c r="J13" s="157">
        <v>7</v>
      </c>
      <c r="K13" s="41">
        <f t="shared" si="0"/>
        <v>160</v>
      </c>
      <c r="L13" s="158"/>
      <c r="M13" s="153"/>
      <c r="N13" s="154"/>
      <c r="O13" s="154"/>
      <c r="P13" s="154"/>
      <c r="Q13" s="155"/>
      <c r="R13" s="156"/>
      <c r="S13" s="150">
        <f t="shared" si="1"/>
        <v>23530</v>
      </c>
      <c r="T13" s="151">
        <f t="shared" si="2"/>
        <v>1123</v>
      </c>
      <c r="U13" s="152">
        <f t="shared" si="3"/>
        <v>24653</v>
      </c>
      <c r="RO13" s="7"/>
      <c r="RP13" s="7"/>
      <c r="RQ13" s="7"/>
      <c r="RR13" s="7"/>
      <c r="RS13" s="7"/>
      <c r="RT13" s="7"/>
      <c r="RU13" s="7"/>
      <c r="RV13" s="7"/>
      <c r="RW13" s="7"/>
      <c r="RX13" s="7"/>
      <c r="RY13" s="7"/>
      <c r="RZ13" s="7"/>
      <c r="SA13" s="7"/>
      <c r="SB13" s="7"/>
      <c r="SC13" s="7"/>
      <c r="SD13" s="7"/>
      <c r="SE13" s="7"/>
      <c r="SF13" s="7"/>
      <c r="SG13" s="7"/>
      <c r="SH13" s="7"/>
      <c r="SI13" s="7"/>
      <c r="SJ13" s="7"/>
      <c r="SK13" s="7"/>
      <c r="SL13" s="7"/>
      <c r="SM13" s="7"/>
      <c r="SN13" s="7"/>
      <c r="SO13" s="7"/>
      <c r="SP13" s="7"/>
      <c r="SQ13" s="7"/>
      <c r="SR13" s="7"/>
      <c r="SS13" s="7"/>
      <c r="ST13" s="7"/>
      <c r="SU13" s="7"/>
      <c r="SV13" s="7"/>
      <c r="SW13" s="7"/>
      <c r="SX13" s="7"/>
      <c r="SY13" s="7"/>
      <c r="SZ13" s="7"/>
      <c r="TA13" s="7"/>
      <c r="TB13" s="7"/>
      <c r="TC13" s="7"/>
      <c r="TD13" s="7"/>
      <c r="TE13" s="7"/>
      <c r="TF13" s="7"/>
      <c r="TG13" s="7"/>
      <c r="TH13" s="7"/>
      <c r="TI13" s="7"/>
      <c r="TJ13" s="7"/>
      <c r="TK13" s="7"/>
      <c r="TL13" s="7"/>
      <c r="TM13" s="7"/>
      <c r="TN13" s="7"/>
      <c r="TO13" s="7"/>
      <c r="TP13" s="7"/>
      <c r="TQ13" s="7"/>
      <c r="TR13" s="7"/>
      <c r="TS13" s="7"/>
      <c r="TT13" s="7"/>
      <c r="TU13" s="7"/>
      <c r="TV13" s="7"/>
      <c r="TW13" s="7"/>
      <c r="TX13" s="7"/>
      <c r="TY13" s="7"/>
      <c r="TZ13" s="7"/>
      <c r="UA13" s="7"/>
      <c r="UB13" s="7"/>
      <c r="UC13" s="7"/>
      <c r="UD13" s="7"/>
      <c r="UE13" s="7"/>
    </row>
    <row r="14" spans="1:551" s="133" customFormat="1" ht="13.15" customHeight="1" x14ac:dyDescent="0.3">
      <c r="A14" s="148">
        <v>43959</v>
      </c>
      <c r="B14" s="149" t="s">
        <v>104</v>
      </c>
      <c r="C14" s="159"/>
      <c r="D14" s="154"/>
      <c r="E14" s="154"/>
      <c r="F14" s="154"/>
      <c r="G14" s="155"/>
      <c r="H14" s="156"/>
      <c r="I14" s="157">
        <v>179</v>
      </c>
      <c r="J14" s="157">
        <v>11</v>
      </c>
      <c r="K14" s="41">
        <f t="shared" si="0"/>
        <v>190</v>
      </c>
      <c r="L14" s="158"/>
      <c r="M14" s="153"/>
      <c r="N14" s="154"/>
      <c r="O14" s="154"/>
      <c r="P14" s="154"/>
      <c r="Q14" s="155"/>
      <c r="R14" s="156"/>
      <c r="S14" s="150">
        <f t="shared" si="1"/>
        <v>23377</v>
      </c>
      <c r="T14" s="151">
        <f t="shared" si="2"/>
        <v>1116</v>
      </c>
      <c r="U14" s="152">
        <f t="shared" si="3"/>
        <v>24493</v>
      </c>
      <c r="RO14" s="7"/>
      <c r="RP14" s="7"/>
      <c r="RQ14" s="7"/>
      <c r="RR14" s="7"/>
      <c r="RS14" s="7"/>
      <c r="RT14" s="7"/>
      <c r="RU14" s="7"/>
      <c r="RV14" s="7"/>
      <c r="RW14" s="7"/>
      <c r="RX14" s="7"/>
      <c r="RY14" s="7"/>
      <c r="RZ14" s="7"/>
      <c r="SA14" s="7"/>
      <c r="SB14" s="7"/>
      <c r="SC14" s="7"/>
      <c r="SD14" s="7"/>
      <c r="SE14" s="7"/>
      <c r="SF14" s="7"/>
      <c r="SG14" s="7"/>
      <c r="SH14" s="7"/>
      <c r="SI14" s="7"/>
      <c r="SJ14" s="7"/>
      <c r="SK14" s="7"/>
      <c r="SL14" s="7"/>
      <c r="SM14" s="7"/>
      <c r="SN14" s="7"/>
      <c r="SO14" s="7"/>
      <c r="SP14" s="7"/>
      <c r="SQ14" s="7"/>
      <c r="SR14" s="7"/>
      <c r="SS14" s="7"/>
      <c r="ST14" s="7"/>
      <c r="SU14" s="7"/>
      <c r="SV14" s="7"/>
      <c r="SW14" s="7"/>
      <c r="SX14" s="7"/>
      <c r="SY14" s="7"/>
      <c r="SZ14" s="7"/>
      <c r="TA14" s="7"/>
      <c r="TB14" s="7"/>
      <c r="TC14" s="7"/>
      <c r="TD14" s="7"/>
      <c r="TE14" s="7"/>
      <c r="TF14" s="7"/>
      <c r="TG14" s="7"/>
      <c r="TH14" s="7"/>
      <c r="TI14" s="7"/>
      <c r="TJ14" s="7"/>
      <c r="TK14" s="7"/>
      <c r="TL14" s="7"/>
      <c r="TM14" s="7"/>
      <c r="TN14" s="7"/>
      <c r="TO14" s="7"/>
      <c r="TP14" s="7"/>
      <c r="TQ14" s="7"/>
      <c r="TR14" s="7"/>
      <c r="TS14" s="7"/>
      <c r="TT14" s="7"/>
      <c r="TU14" s="7"/>
      <c r="TV14" s="7"/>
      <c r="TW14" s="7"/>
      <c r="TX14" s="7"/>
      <c r="TY14" s="7"/>
      <c r="TZ14" s="7"/>
      <c r="UA14" s="7"/>
      <c r="UB14" s="7"/>
      <c r="UC14" s="7"/>
      <c r="UD14" s="7"/>
      <c r="UE14" s="7"/>
    </row>
    <row r="15" spans="1:551" s="133" customFormat="1" ht="13.15" customHeight="1" x14ac:dyDescent="0.3">
      <c r="A15" s="148">
        <v>43958</v>
      </c>
      <c r="B15" s="149" t="s">
        <v>104</v>
      </c>
      <c r="C15" s="159"/>
      <c r="D15" s="154"/>
      <c r="E15" s="154"/>
      <c r="F15" s="154"/>
      <c r="G15" s="155"/>
      <c r="H15" s="156"/>
      <c r="I15" s="157">
        <v>222</v>
      </c>
      <c r="J15" s="157">
        <v>17</v>
      </c>
      <c r="K15" s="41">
        <f t="shared" si="0"/>
        <v>239</v>
      </c>
      <c r="L15" s="158"/>
      <c r="M15" s="153"/>
      <c r="N15" s="154"/>
      <c r="O15" s="154"/>
      <c r="P15" s="154"/>
      <c r="Q15" s="155"/>
      <c r="R15" s="156"/>
      <c r="S15" s="150">
        <f t="shared" si="1"/>
        <v>23198</v>
      </c>
      <c r="T15" s="151">
        <f t="shared" si="2"/>
        <v>1105</v>
      </c>
      <c r="U15" s="152">
        <f t="shared" si="3"/>
        <v>24303</v>
      </c>
      <c r="RO15" s="7"/>
      <c r="RP15" s="7"/>
      <c r="RQ15" s="7"/>
      <c r="RR15" s="7"/>
      <c r="RS15" s="7"/>
      <c r="RT15" s="7"/>
      <c r="RU15" s="7"/>
      <c r="RV15" s="7"/>
      <c r="RW15" s="7"/>
      <c r="RX15" s="7"/>
      <c r="RY15" s="7"/>
      <c r="RZ15" s="7"/>
      <c r="SA15" s="7"/>
      <c r="SB15" s="7"/>
      <c r="SC15" s="7"/>
      <c r="SD15" s="7"/>
      <c r="SE15" s="7"/>
      <c r="SF15" s="7"/>
      <c r="SG15" s="7"/>
      <c r="SH15" s="7"/>
      <c r="SI15" s="7"/>
      <c r="SJ15" s="7"/>
      <c r="SK15" s="7"/>
      <c r="SL15" s="7"/>
      <c r="SM15" s="7"/>
      <c r="SN15" s="7"/>
      <c r="SO15" s="7"/>
      <c r="SP15" s="7"/>
      <c r="SQ15" s="7"/>
      <c r="SR15" s="7"/>
      <c r="SS15" s="7"/>
      <c r="ST15" s="7"/>
      <c r="SU15" s="7"/>
      <c r="SV15" s="7"/>
      <c r="SW15" s="7"/>
      <c r="SX15" s="7"/>
      <c r="SY15" s="7"/>
      <c r="SZ15" s="7"/>
      <c r="TA15" s="7"/>
      <c r="TB15" s="7"/>
      <c r="TC15" s="7"/>
      <c r="TD15" s="7"/>
      <c r="TE15" s="7"/>
      <c r="TF15" s="7"/>
      <c r="TG15" s="7"/>
      <c r="TH15" s="7"/>
      <c r="TI15" s="7"/>
      <c r="TJ15" s="7"/>
      <c r="TK15" s="7"/>
      <c r="TL15" s="7"/>
      <c r="TM15" s="7"/>
      <c r="TN15" s="7"/>
      <c r="TO15" s="7"/>
      <c r="TP15" s="7"/>
      <c r="TQ15" s="7"/>
      <c r="TR15" s="7"/>
      <c r="TS15" s="7"/>
      <c r="TT15" s="7"/>
      <c r="TU15" s="7"/>
      <c r="TV15" s="7"/>
      <c r="TW15" s="7"/>
      <c r="TX15" s="7"/>
      <c r="TY15" s="7"/>
      <c r="TZ15" s="7"/>
      <c r="UA15" s="7"/>
      <c r="UB15" s="7"/>
      <c r="UC15" s="7"/>
      <c r="UD15" s="7"/>
      <c r="UE15" s="7"/>
    </row>
    <row r="16" spans="1:551" s="133" customFormat="1" ht="13.15" customHeight="1" x14ac:dyDescent="0.3">
      <c r="A16" s="148">
        <v>43957</v>
      </c>
      <c r="B16" s="149" t="s">
        <v>104</v>
      </c>
      <c r="C16" s="159"/>
      <c r="D16" s="154"/>
      <c r="E16" s="154"/>
      <c r="F16" s="154"/>
      <c r="G16" s="155"/>
      <c r="H16" s="156"/>
      <c r="I16" s="157">
        <v>233</v>
      </c>
      <c r="J16" s="157">
        <v>23</v>
      </c>
      <c r="K16" s="41">
        <f t="shared" si="0"/>
        <v>256</v>
      </c>
      <c r="L16" s="158"/>
      <c r="M16" s="153"/>
      <c r="N16" s="154"/>
      <c r="O16" s="154"/>
      <c r="P16" s="154"/>
      <c r="Q16" s="155"/>
      <c r="R16" s="156"/>
      <c r="S16" s="150">
        <f t="shared" si="1"/>
        <v>22976</v>
      </c>
      <c r="T16" s="151">
        <f t="shared" si="2"/>
        <v>1088</v>
      </c>
      <c r="U16" s="152">
        <f t="shared" si="3"/>
        <v>24064</v>
      </c>
      <c r="RO16" s="7"/>
      <c r="RP16" s="7"/>
      <c r="RQ16" s="7"/>
      <c r="RR16" s="7"/>
      <c r="RS16" s="7"/>
      <c r="RT16" s="7"/>
      <c r="RU16" s="7"/>
      <c r="RV16" s="7"/>
      <c r="RW16" s="7"/>
      <c r="RX16" s="7"/>
      <c r="RY16" s="7"/>
      <c r="RZ16" s="7"/>
      <c r="SA16" s="7"/>
      <c r="SB16" s="7"/>
      <c r="SC16" s="7"/>
      <c r="SD16" s="7"/>
      <c r="SE16" s="7"/>
      <c r="SF16" s="7"/>
      <c r="SG16" s="7"/>
      <c r="SH16" s="7"/>
      <c r="SI16" s="7"/>
      <c r="SJ16" s="7"/>
      <c r="SK16" s="7"/>
      <c r="SL16" s="7"/>
      <c r="SM16" s="7"/>
      <c r="SN16" s="7"/>
      <c r="SO16" s="7"/>
      <c r="SP16" s="7"/>
      <c r="SQ16" s="7"/>
      <c r="SR16" s="7"/>
      <c r="SS16" s="7"/>
      <c r="ST16" s="7"/>
      <c r="SU16" s="7"/>
      <c r="SV16" s="7"/>
      <c r="SW16" s="7"/>
      <c r="SX16" s="7"/>
      <c r="SY16" s="7"/>
      <c r="SZ16" s="7"/>
      <c r="TA16" s="7"/>
      <c r="TB16" s="7"/>
      <c r="TC16" s="7"/>
      <c r="TD16" s="7"/>
      <c r="TE16" s="7"/>
      <c r="TF16" s="7"/>
      <c r="TG16" s="7"/>
      <c r="TH16" s="7"/>
      <c r="TI16" s="7"/>
      <c r="TJ16" s="7"/>
      <c r="TK16" s="7"/>
      <c r="TL16" s="7"/>
      <c r="TM16" s="7"/>
      <c r="TN16" s="7"/>
      <c r="TO16" s="7"/>
      <c r="TP16" s="7"/>
      <c r="TQ16" s="7"/>
      <c r="TR16" s="7"/>
      <c r="TS16" s="7"/>
      <c r="TT16" s="7"/>
      <c r="TU16" s="7"/>
      <c r="TV16" s="7"/>
      <c r="TW16" s="7"/>
      <c r="TX16" s="7"/>
      <c r="TY16" s="7"/>
      <c r="TZ16" s="7"/>
      <c r="UA16" s="7"/>
      <c r="UB16" s="7"/>
      <c r="UC16" s="7"/>
      <c r="UD16" s="7"/>
      <c r="UE16" s="7"/>
    </row>
    <row r="17" spans="1:551" s="133" customFormat="1" ht="13.15" customHeight="1" x14ac:dyDescent="0.3">
      <c r="A17" s="148">
        <v>43956</v>
      </c>
      <c r="B17" s="149" t="s">
        <v>104</v>
      </c>
      <c r="C17" s="159"/>
      <c r="D17" s="154"/>
      <c r="E17" s="154"/>
      <c r="F17" s="154"/>
      <c r="G17" s="155"/>
      <c r="H17" s="156"/>
      <c r="I17" s="157">
        <v>238</v>
      </c>
      <c r="J17" s="157">
        <v>16</v>
      </c>
      <c r="K17" s="41">
        <f t="shared" si="0"/>
        <v>254</v>
      </c>
      <c r="L17" s="158"/>
      <c r="M17" s="153"/>
      <c r="N17" s="154"/>
      <c r="O17" s="154"/>
      <c r="P17" s="154"/>
      <c r="Q17" s="155"/>
      <c r="R17" s="156"/>
      <c r="S17" s="150">
        <f t="shared" si="1"/>
        <v>22743</v>
      </c>
      <c r="T17" s="151">
        <f t="shared" si="2"/>
        <v>1065</v>
      </c>
      <c r="U17" s="152">
        <f t="shared" si="3"/>
        <v>23808</v>
      </c>
      <c r="RO17" s="7"/>
      <c r="RP17" s="7"/>
      <c r="RQ17" s="7"/>
      <c r="RR17" s="7"/>
      <c r="RS17" s="7"/>
      <c r="RT17" s="7"/>
      <c r="RU17" s="7"/>
      <c r="RV17" s="7"/>
      <c r="RW17" s="7"/>
      <c r="RX17" s="7"/>
      <c r="RY17" s="7"/>
      <c r="RZ17" s="7"/>
      <c r="SA17" s="7"/>
      <c r="SB17" s="7"/>
      <c r="SC17" s="7"/>
      <c r="SD17" s="7"/>
      <c r="SE17" s="7"/>
      <c r="SF17" s="7"/>
      <c r="SG17" s="7"/>
      <c r="SH17" s="7"/>
      <c r="SI17" s="7"/>
      <c r="SJ17" s="7"/>
      <c r="SK17" s="7"/>
      <c r="SL17" s="7"/>
      <c r="SM17" s="7"/>
      <c r="SN17" s="7"/>
      <c r="SO17" s="7"/>
      <c r="SP17" s="7"/>
      <c r="SQ17" s="7"/>
      <c r="SR17" s="7"/>
      <c r="SS17" s="7"/>
      <c r="ST17" s="7"/>
      <c r="SU17" s="7"/>
      <c r="SV17" s="7"/>
      <c r="SW17" s="7"/>
      <c r="SX17" s="7"/>
      <c r="SY17" s="7"/>
      <c r="SZ17" s="7"/>
      <c r="TA17" s="7"/>
      <c r="TB17" s="7"/>
      <c r="TC17" s="7"/>
      <c r="TD17" s="7"/>
      <c r="TE17" s="7"/>
      <c r="TF17" s="7"/>
      <c r="TG17" s="7"/>
      <c r="TH17" s="7"/>
      <c r="TI17" s="7"/>
      <c r="TJ17" s="7"/>
      <c r="TK17" s="7"/>
      <c r="TL17" s="7"/>
      <c r="TM17" s="7"/>
      <c r="TN17" s="7"/>
      <c r="TO17" s="7"/>
      <c r="TP17" s="7"/>
      <c r="TQ17" s="7"/>
      <c r="TR17" s="7"/>
      <c r="TS17" s="7"/>
      <c r="TT17" s="7"/>
      <c r="TU17" s="7"/>
      <c r="TV17" s="7"/>
      <c r="TW17" s="7"/>
      <c r="TX17" s="7"/>
      <c r="TY17" s="7"/>
      <c r="TZ17" s="7"/>
      <c r="UA17" s="7"/>
      <c r="UB17" s="7"/>
      <c r="UC17" s="7"/>
      <c r="UD17" s="7"/>
      <c r="UE17" s="7"/>
    </row>
    <row r="18" spans="1:551" s="133" customFormat="1" ht="13.15" customHeight="1" x14ac:dyDescent="0.3">
      <c r="A18" s="148">
        <v>43955</v>
      </c>
      <c r="B18" s="149" t="s">
        <v>104</v>
      </c>
      <c r="C18" s="159"/>
      <c r="D18" s="160"/>
      <c r="E18" s="154"/>
      <c r="F18" s="154"/>
      <c r="G18" s="155"/>
      <c r="H18" s="156"/>
      <c r="I18" s="157">
        <v>243</v>
      </c>
      <c r="J18" s="157">
        <v>23</v>
      </c>
      <c r="K18" s="41">
        <f t="shared" si="0"/>
        <v>266</v>
      </c>
      <c r="L18" s="158"/>
      <c r="M18" s="153"/>
      <c r="N18" s="154"/>
      <c r="O18" s="154"/>
      <c r="P18" s="154"/>
      <c r="Q18" s="155"/>
      <c r="R18" s="156"/>
      <c r="S18" s="150">
        <f t="shared" si="1"/>
        <v>22505</v>
      </c>
      <c r="T18" s="151">
        <f t="shared" si="2"/>
        <v>1049</v>
      </c>
      <c r="U18" s="152">
        <f t="shared" si="3"/>
        <v>23554</v>
      </c>
      <c r="RO18" s="7"/>
      <c r="RP18" s="7"/>
      <c r="RQ18" s="7"/>
      <c r="RR18" s="7"/>
      <c r="RS18" s="7"/>
      <c r="RT18" s="7"/>
      <c r="RU18" s="7"/>
      <c r="RV18" s="7"/>
      <c r="RW18" s="7"/>
      <c r="RX18" s="7"/>
      <c r="RY18" s="7"/>
      <c r="RZ18" s="7"/>
      <c r="SA18" s="7"/>
      <c r="SB18" s="7"/>
      <c r="SC18" s="7"/>
      <c r="SD18" s="7"/>
      <c r="SE18" s="7"/>
      <c r="SF18" s="7"/>
      <c r="SG18" s="7"/>
      <c r="SH18" s="7"/>
      <c r="SI18" s="7"/>
      <c r="SJ18" s="7"/>
      <c r="SK18" s="7"/>
      <c r="SL18" s="7"/>
      <c r="SM18" s="7"/>
      <c r="SN18" s="7"/>
      <c r="SO18" s="7"/>
      <c r="SP18" s="7"/>
      <c r="SQ18" s="7"/>
      <c r="SR18" s="7"/>
      <c r="SS18" s="7"/>
      <c r="ST18" s="7"/>
      <c r="SU18" s="7"/>
      <c r="SV18" s="7"/>
      <c r="SW18" s="7"/>
      <c r="SX18" s="7"/>
      <c r="SY18" s="7"/>
      <c r="SZ18" s="7"/>
      <c r="TA18" s="7"/>
      <c r="TB18" s="7"/>
      <c r="TC18" s="7"/>
      <c r="TD18" s="7"/>
      <c r="TE18" s="7"/>
      <c r="TF18" s="7"/>
      <c r="TG18" s="7"/>
      <c r="TH18" s="7"/>
      <c r="TI18" s="7"/>
      <c r="TJ18" s="7"/>
      <c r="TK18" s="7"/>
      <c r="TL18" s="7"/>
      <c r="TM18" s="7"/>
      <c r="TN18" s="7"/>
      <c r="TO18" s="7"/>
      <c r="TP18" s="7"/>
      <c r="TQ18" s="7"/>
      <c r="TR18" s="7"/>
      <c r="TS18" s="7"/>
      <c r="TT18" s="7"/>
      <c r="TU18" s="7"/>
      <c r="TV18" s="7"/>
      <c r="TW18" s="7"/>
      <c r="TX18" s="7"/>
      <c r="TY18" s="7"/>
      <c r="TZ18" s="7"/>
      <c r="UA18" s="7"/>
      <c r="UB18" s="7"/>
      <c r="UC18" s="7"/>
      <c r="UD18" s="7"/>
      <c r="UE18" s="7"/>
    </row>
    <row r="19" spans="1:551" s="133" customFormat="1" ht="13.15" customHeight="1" x14ac:dyDescent="0.3">
      <c r="A19" s="161">
        <v>43954</v>
      </c>
      <c r="B19" s="149" t="s">
        <v>104</v>
      </c>
      <c r="C19" s="153"/>
      <c r="D19" s="154"/>
      <c r="E19" s="154"/>
      <c r="F19" s="154"/>
      <c r="G19" s="155"/>
      <c r="H19" s="156"/>
      <c r="I19" s="151">
        <v>237</v>
      </c>
      <c r="J19" s="157">
        <v>14</v>
      </c>
      <c r="K19" s="41">
        <f t="shared" si="0"/>
        <v>251</v>
      </c>
      <c r="L19" s="158"/>
      <c r="M19" s="153"/>
      <c r="N19" s="154"/>
      <c r="O19" s="154"/>
      <c r="P19" s="154"/>
      <c r="Q19" s="155"/>
      <c r="R19" s="156"/>
      <c r="S19" s="150">
        <f t="shared" si="1"/>
        <v>22262</v>
      </c>
      <c r="T19" s="151">
        <f t="shared" si="2"/>
        <v>1026</v>
      </c>
      <c r="U19" s="152">
        <f t="shared" si="3"/>
        <v>23288</v>
      </c>
      <c r="RO19" s="7"/>
      <c r="RP19" s="7"/>
      <c r="RQ19" s="7"/>
      <c r="RR19" s="7"/>
      <c r="RS19" s="7"/>
      <c r="RT19" s="7"/>
      <c r="RU19" s="7"/>
      <c r="RV19" s="7"/>
      <c r="RW19" s="7"/>
      <c r="RX19" s="7"/>
      <c r="RY19" s="7"/>
      <c r="RZ19" s="7"/>
      <c r="SA19" s="7"/>
      <c r="SB19" s="7"/>
      <c r="SC19" s="7"/>
      <c r="SD19" s="7"/>
      <c r="SE19" s="7"/>
      <c r="SF19" s="7"/>
      <c r="SG19" s="7"/>
      <c r="SH19" s="7"/>
      <c r="SI19" s="7"/>
      <c r="SJ19" s="7"/>
      <c r="SK19" s="7"/>
      <c r="SL19" s="7"/>
      <c r="SM19" s="7"/>
      <c r="SN19" s="7"/>
      <c r="SO19" s="7"/>
      <c r="SP19" s="7"/>
      <c r="SQ19" s="7"/>
      <c r="SR19" s="7"/>
      <c r="SS19" s="7"/>
      <c r="ST19" s="7"/>
      <c r="SU19" s="7"/>
      <c r="SV19" s="7"/>
      <c r="SW19" s="7"/>
      <c r="SX19" s="7"/>
      <c r="SY19" s="7"/>
      <c r="SZ19" s="7"/>
      <c r="TA19" s="7"/>
      <c r="TB19" s="7"/>
      <c r="TC19" s="7"/>
      <c r="TD19" s="7"/>
      <c r="TE19" s="7"/>
      <c r="TF19" s="7"/>
      <c r="TG19" s="7"/>
      <c r="TH19" s="7"/>
      <c r="TI19" s="7"/>
      <c r="TJ19" s="7"/>
      <c r="TK19" s="7"/>
      <c r="TL19" s="7"/>
      <c r="TM19" s="7"/>
      <c r="TN19" s="7"/>
      <c r="TO19" s="7"/>
      <c r="TP19" s="7"/>
      <c r="TQ19" s="7"/>
      <c r="TR19" s="7"/>
      <c r="TS19" s="7"/>
      <c r="TT19" s="7"/>
      <c r="TU19" s="7"/>
      <c r="TV19" s="7"/>
      <c r="TW19" s="7"/>
      <c r="TX19" s="7"/>
      <c r="TY19" s="7"/>
      <c r="TZ19" s="7"/>
      <c r="UA19" s="7"/>
      <c r="UB19" s="7"/>
      <c r="UC19" s="7"/>
      <c r="UD19" s="7"/>
      <c r="UE19" s="7"/>
    </row>
    <row r="20" spans="1:551" s="133" customFormat="1" ht="13.15" customHeight="1" x14ac:dyDescent="0.3">
      <c r="A20" s="161">
        <v>43953</v>
      </c>
      <c r="B20" s="149" t="s">
        <v>104</v>
      </c>
      <c r="C20" s="162"/>
      <c r="D20" s="163"/>
      <c r="E20" s="164"/>
      <c r="F20" s="164"/>
      <c r="G20" s="155"/>
      <c r="H20" s="156"/>
      <c r="I20" s="151">
        <v>258</v>
      </c>
      <c r="J20" s="165">
        <v>14</v>
      </c>
      <c r="K20" s="41">
        <f t="shared" si="0"/>
        <v>272</v>
      </c>
      <c r="L20" s="158"/>
      <c r="M20" s="153"/>
      <c r="N20" s="154"/>
      <c r="O20" s="154"/>
      <c r="P20" s="154"/>
      <c r="Q20" s="155"/>
      <c r="R20" s="156"/>
      <c r="S20" s="150">
        <f t="shared" si="1"/>
        <v>22025</v>
      </c>
      <c r="T20" s="151">
        <f t="shared" si="2"/>
        <v>1012</v>
      </c>
      <c r="U20" s="152">
        <f t="shared" si="3"/>
        <v>23037</v>
      </c>
      <c r="RO20" s="7"/>
      <c r="RP20" s="7"/>
      <c r="RQ20" s="7"/>
      <c r="RR20" s="7"/>
      <c r="RS20" s="7"/>
      <c r="RT20" s="7"/>
      <c r="RU20" s="7"/>
      <c r="RV20" s="7"/>
      <c r="RW20" s="7"/>
      <c r="RX20" s="7"/>
      <c r="RY20" s="7"/>
      <c r="RZ20" s="7"/>
      <c r="SA20" s="7"/>
      <c r="SB20" s="7"/>
      <c r="SC20" s="7"/>
      <c r="SD20" s="7"/>
      <c r="SE20" s="7"/>
      <c r="SF20" s="7"/>
      <c r="SG20" s="7"/>
      <c r="SH20" s="7"/>
      <c r="SI20" s="7"/>
      <c r="SJ20" s="7"/>
      <c r="SK20" s="7"/>
      <c r="SL20" s="7"/>
      <c r="SM20" s="7"/>
      <c r="SN20" s="7"/>
      <c r="SO20" s="7"/>
      <c r="SP20" s="7"/>
      <c r="SQ20" s="7"/>
      <c r="SR20" s="7"/>
      <c r="SS20" s="7"/>
      <c r="ST20" s="7"/>
      <c r="SU20" s="7"/>
      <c r="SV20" s="7"/>
      <c r="SW20" s="7"/>
      <c r="SX20" s="7"/>
      <c r="SY20" s="7"/>
      <c r="SZ20" s="7"/>
      <c r="TA20" s="7"/>
      <c r="TB20" s="7"/>
      <c r="TC20" s="7"/>
      <c r="TD20" s="7"/>
      <c r="TE20" s="7"/>
      <c r="TF20" s="7"/>
      <c r="TG20" s="7"/>
      <c r="TH20" s="7"/>
      <c r="TI20" s="7"/>
      <c r="TJ20" s="7"/>
      <c r="TK20" s="7"/>
      <c r="TL20" s="7"/>
      <c r="TM20" s="7"/>
      <c r="TN20" s="7"/>
      <c r="TO20" s="7"/>
      <c r="TP20" s="7"/>
      <c r="TQ20" s="7"/>
      <c r="TR20" s="7"/>
      <c r="TS20" s="7"/>
      <c r="TT20" s="7"/>
      <c r="TU20" s="7"/>
      <c r="TV20" s="7"/>
      <c r="TW20" s="7"/>
      <c r="TX20" s="7"/>
      <c r="TY20" s="7"/>
      <c r="TZ20" s="7"/>
      <c r="UA20" s="7"/>
      <c r="UB20" s="7"/>
      <c r="UC20" s="7"/>
      <c r="UD20" s="7"/>
      <c r="UE20" s="7"/>
    </row>
    <row r="21" spans="1:551" s="133" customFormat="1" ht="13.15" customHeight="1" x14ac:dyDescent="0.3">
      <c r="A21" s="161">
        <v>43952</v>
      </c>
      <c r="B21" s="149" t="s">
        <v>104</v>
      </c>
      <c r="C21" s="166">
        <v>254</v>
      </c>
      <c r="D21" s="167">
        <v>3214</v>
      </c>
      <c r="E21" s="167">
        <v>2545</v>
      </c>
      <c r="F21" s="167">
        <v>22</v>
      </c>
      <c r="G21" s="168">
        <f>ONS_WeeklyRegistratedDeaths!M33-ONS_WeeklyRegistratedDeaths!T33</f>
        <v>6035</v>
      </c>
      <c r="H21" s="167">
        <f>ONS_WeeklyOccurrenceDeaths!M33-ONS_WeeklyOccurrenceDeaths!T33</f>
        <v>4744</v>
      </c>
      <c r="I21" s="151">
        <v>290</v>
      </c>
      <c r="J21" s="165">
        <v>28</v>
      </c>
      <c r="K21" s="41">
        <f t="shared" si="0"/>
        <v>318</v>
      </c>
      <c r="L21" s="169">
        <f>SUM(K21:K27)</f>
        <v>2467</v>
      </c>
      <c r="M21" s="170">
        <f t="shared" ref="M21:R21" si="4">M28+C21</f>
        <v>1559</v>
      </c>
      <c r="N21" s="170">
        <f t="shared" si="4"/>
        <v>22835</v>
      </c>
      <c r="O21" s="170">
        <f t="shared" si="4"/>
        <v>8838</v>
      </c>
      <c r="P21" s="170">
        <f t="shared" si="4"/>
        <v>133</v>
      </c>
      <c r="Q21" s="170">
        <f t="shared" si="4"/>
        <v>33365</v>
      </c>
      <c r="R21" s="167">
        <f t="shared" si="4"/>
        <v>35044</v>
      </c>
      <c r="S21" s="150">
        <f t="shared" si="1"/>
        <v>21767</v>
      </c>
      <c r="T21" s="151">
        <f t="shared" si="2"/>
        <v>998</v>
      </c>
      <c r="U21" s="152">
        <f t="shared" si="3"/>
        <v>22765</v>
      </c>
      <c r="RO21" s="7"/>
      <c r="RP21" s="7"/>
      <c r="RQ21" s="7"/>
      <c r="RR21" s="7"/>
      <c r="RS21" s="7"/>
      <c r="RT21" s="7"/>
      <c r="RU21" s="7"/>
      <c r="RV21" s="7"/>
      <c r="RW21" s="7"/>
      <c r="RX21" s="7"/>
      <c r="RY21" s="7"/>
      <c r="RZ21" s="7"/>
      <c r="SA21" s="7"/>
      <c r="SB21" s="7"/>
      <c r="SC21" s="7"/>
      <c r="SD21" s="7"/>
      <c r="SE21" s="7"/>
      <c r="SF21" s="7"/>
      <c r="SG21" s="7"/>
      <c r="SH21" s="7"/>
      <c r="SI21" s="7"/>
      <c r="SJ21" s="7"/>
      <c r="SK21" s="7"/>
      <c r="SL21" s="7"/>
      <c r="SM21" s="7"/>
      <c r="SN21" s="7"/>
      <c r="SO21" s="7"/>
      <c r="SP21" s="7"/>
      <c r="SQ21" s="7"/>
      <c r="SR21" s="7"/>
      <c r="SS21" s="7"/>
      <c r="ST21" s="7"/>
      <c r="SU21" s="7"/>
      <c r="SV21" s="7"/>
      <c r="SW21" s="7"/>
      <c r="SX21" s="7"/>
      <c r="SY21" s="7"/>
      <c r="SZ21" s="7"/>
      <c r="TA21" s="7"/>
      <c r="TB21" s="7"/>
      <c r="TC21" s="7"/>
      <c r="TD21" s="7"/>
      <c r="TE21" s="7"/>
      <c r="TF21" s="7"/>
      <c r="TG21" s="7"/>
      <c r="TH21" s="7"/>
      <c r="TI21" s="7"/>
      <c r="TJ21" s="7"/>
      <c r="TK21" s="7"/>
      <c r="TL21" s="7"/>
      <c r="TM21" s="7"/>
      <c r="TN21" s="7"/>
      <c r="TO21" s="7"/>
      <c r="TP21" s="7"/>
      <c r="TQ21" s="7"/>
      <c r="TR21" s="7"/>
      <c r="TS21" s="7"/>
      <c r="TT21" s="7"/>
      <c r="TU21" s="7"/>
      <c r="TV21" s="7"/>
      <c r="TW21" s="7"/>
      <c r="TX21" s="7"/>
      <c r="TY21" s="7"/>
      <c r="TZ21" s="7"/>
      <c r="UA21" s="7"/>
      <c r="UB21" s="7"/>
      <c r="UC21" s="7"/>
      <c r="UD21" s="7"/>
      <c r="UE21" s="7"/>
    </row>
    <row r="22" spans="1:551" s="133" customFormat="1" ht="13.15" customHeight="1" x14ac:dyDescent="0.3">
      <c r="A22" s="161">
        <v>43951</v>
      </c>
      <c r="B22" s="149" t="s">
        <v>104</v>
      </c>
      <c r="C22" s="153"/>
      <c r="D22" s="171"/>
      <c r="E22" s="154"/>
      <c r="F22" s="154"/>
      <c r="G22" s="155"/>
      <c r="H22" s="156"/>
      <c r="I22" s="151">
        <v>299</v>
      </c>
      <c r="J22" s="165">
        <v>16</v>
      </c>
      <c r="K22" s="41">
        <f t="shared" si="0"/>
        <v>315</v>
      </c>
      <c r="L22" s="158"/>
      <c r="M22" s="153"/>
      <c r="N22" s="154"/>
      <c r="O22" s="154"/>
      <c r="P22" s="154"/>
      <c r="Q22" s="155"/>
      <c r="R22" s="156"/>
      <c r="S22" s="150">
        <f t="shared" si="1"/>
        <v>21477</v>
      </c>
      <c r="T22" s="151">
        <f t="shared" si="2"/>
        <v>970</v>
      </c>
      <c r="U22" s="152">
        <f t="shared" si="3"/>
        <v>22447</v>
      </c>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row>
    <row r="23" spans="1:551" s="133" customFormat="1" ht="13.15" customHeight="1" x14ac:dyDescent="0.3">
      <c r="A23" s="148">
        <v>43950</v>
      </c>
      <c r="B23" s="149" t="s">
        <v>104</v>
      </c>
      <c r="C23" s="153"/>
      <c r="D23" s="171"/>
      <c r="E23" s="172"/>
      <c r="F23" s="172"/>
      <c r="G23" s="173"/>
      <c r="H23" s="156"/>
      <c r="I23" s="151">
        <v>315</v>
      </c>
      <c r="J23" s="165">
        <v>26</v>
      </c>
      <c r="K23" s="174">
        <f t="shared" si="0"/>
        <v>341</v>
      </c>
      <c r="L23" s="158"/>
      <c r="M23" s="153"/>
      <c r="N23" s="172"/>
      <c r="O23" s="172"/>
      <c r="P23" s="172"/>
      <c r="Q23" s="175"/>
      <c r="R23" s="176"/>
      <c r="S23" s="150">
        <f t="shared" si="1"/>
        <v>21178</v>
      </c>
      <c r="T23" s="151">
        <f t="shared" si="2"/>
        <v>954</v>
      </c>
      <c r="U23" s="152">
        <f t="shared" si="3"/>
        <v>22132</v>
      </c>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row>
    <row r="24" spans="1:551" s="133" customFormat="1" ht="13.15" customHeight="1" x14ac:dyDescent="0.3">
      <c r="A24" s="177">
        <v>43949</v>
      </c>
      <c r="B24" s="149" t="s">
        <v>104</v>
      </c>
      <c r="C24" s="153"/>
      <c r="D24" s="171"/>
      <c r="E24" s="172"/>
      <c r="F24" s="172"/>
      <c r="G24" s="29"/>
      <c r="H24" s="167"/>
      <c r="I24" s="151">
        <v>335</v>
      </c>
      <c r="J24" s="165">
        <v>15</v>
      </c>
      <c r="K24" s="41">
        <f t="shared" si="0"/>
        <v>350</v>
      </c>
      <c r="L24" s="169"/>
      <c r="M24" s="153"/>
      <c r="N24" s="154"/>
      <c r="O24" s="154"/>
      <c r="P24" s="154"/>
      <c r="Q24" s="168"/>
      <c r="R24" s="167"/>
      <c r="S24" s="150">
        <f t="shared" si="1"/>
        <v>20863</v>
      </c>
      <c r="T24" s="151">
        <f t="shared" si="2"/>
        <v>928</v>
      </c>
      <c r="U24" s="152">
        <f t="shared" si="3"/>
        <v>21791</v>
      </c>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row>
    <row r="25" spans="1:551" s="133" customFormat="1" ht="13.15" customHeight="1" x14ac:dyDescent="0.3">
      <c r="A25" s="177">
        <v>43948</v>
      </c>
      <c r="B25" s="149" t="s">
        <v>104</v>
      </c>
      <c r="C25" s="153"/>
      <c r="D25" s="178"/>
      <c r="E25" s="154"/>
      <c r="F25" s="154"/>
      <c r="G25" s="168"/>
      <c r="H25" s="167"/>
      <c r="I25" s="151">
        <v>337</v>
      </c>
      <c r="J25" s="165">
        <v>16</v>
      </c>
      <c r="K25" s="41">
        <f t="shared" si="0"/>
        <v>353</v>
      </c>
      <c r="L25" s="169"/>
      <c r="M25" s="153"/>
      <c r="N25" s="154"/>
      <c r="O25" s="154"/>
      <c r="P25" s="154"/>
      <c r="Q25" s="168"/>
      <c r="R25" s="167"/>
      <c r="S25" s="150">
        <f t="shared" si="1"/>
        <v>20528</v>
      </c>
      <c r="T25" s="151">
        <f t="shared" si="2"/>
        <v>913</v>
      </c>
      <c r="U25" s="152">
        <f t="shared" si="3"/>
        <v>21441</v>
      </c>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row>
    <row r="26" spans="1:551" s="133" customFormat="1" ht="13.15" customHeight="1" x14ac:dyDescent="0.3">
      <c r="A26" s="177">
        <v>43947</v>
      </c>
      <c r="B26" s="149" t="s">
        <v>104</v>
      </c>
      <c r="C26" s="153"/>
      <c r="D26" s="154"/>
      <c r="E26" s="154"/>
      <c r="F26" s="154"/>
      <c r="G26" s="168"/>
      <c r="H26" s="167"/>
      <c r="I26" s="179">
        <v>369</v>
      </c>
      <c r="J26" s="165">
        <v>16</v>
      </c>
      <c r="K26" s="41">
        <f t="shared" si="0"/>
        <v>385</v>
      </c>
      <c r="L26" s="169"/>
      <c r="M26" s="153"/>
      <c r="N26" s="154"/>
      <c r="O26" s="154"/>
      <c r="P26" s="154"/>
      <c r="Q26" s="168"/>
      <c r="R26" s="167"/>
      <c r="S26" s="150">
        <f t="shared" si="1"/>
        <v>20191</v>
      </c>
      <c r="T26" s="151">
        <f t="shared" si="2"/>
        <v>897</v>
      </c>
      <c r="U26" s="152">
        <f t="shared" si="3"/>
        <v>21088</v>
      </c>
      <c r="V26" s="180"/>
      <c r="RO26" s="7"/>
      <c r="RP26" s="7"/>
      <c r="RQ26" s="7"/>
      <c r="RR26" s="7"/>
      <c r="RS26" s="7"/>
      <c r="RT26" s="7"/>
      <c r="RU26" s="7"/>
      <c r="RV26" s="7"/>
      <c r="RW26" s="7"/>
      <c r="RX26" s="7"/>
      <c r="RY26" s="7"/>
      <c r="RZ26" s="7"/>
      <c r="SA26" s="7"/>
      <c r="SB26" s="7"/>
      <c r="SC26" s="7"/>
      <c r="SD26" s="7"/>
      <c r="SE26" s="7"/>
      <c r="SF26" s="7"/>
      <c r="SG26" s="7"/>
      <c r="SH26" s="7"/>
      <c r="SI26" s="7"/>
      <c r="SJ26" s="7"/>
      <c r="SK26" s="7"/>
      <c r="SL26" s="7"/>
      <c r="SM26" s="7"/>
      <c r="SN26" s="7"/>
      <c r="SO26" s="7"/>
      <c r="SP26" s="7"/>
      <c r="SQ26" s="7"/>
      <c r="SR26" s="7"/>
      <c r="SS26" s="7"/>
      <c r="ST26" s="7"/>
      <c r="SU26" s="7"/>
      <c r="SV26" s="7"/>
      <c r="SW26" s="7"/>
      <c r="SX26" s="7"/>
      <c r="SY26" s="7"/>
      <c r="SZ26" s="7"/>
      <c r="TA26" s="7"/>
      <c r="TB26" s="7"/>
      <c r="TC26" s="7"/>
      <c r="TD26" s="7"/>
      <c r="TE26" s="7"/>
      <c r="TF26" s="7"/>
      <c r="TG26" s="7"/>
      <c r="TH26" s="7"/>
      <c r="TI26" s="7"/>
      <c r="TJ26" s="7"/>
      <c r="TK26" s="7"/>
      <c r="TL26" s="7"/>
      <c r="TM26" s="7"/>
      <c r="TN26" s="7"/>
      <c r="TO26" s="7"/>
      <c r="TP26" s="7"/>
      <c r="TQ26" s="7"/>
      <c r="TR26" s="7"/>
      <c r="TS26" s="7"/>
      <c r="TT26" s="7"/>
      <c r="TU26" s="7"/>
      <c r="TV26" s="7"/>
      <c r="TW26" s="7"/>
      <c r="TX26" s="7"/>
      <c r="TY26" s="7"/>
      <c r="TZ26" s="7"/>
      <c r="UA26" s="7"/>
      <c r="UB26" s="7"/>
      <c r="UC26" s="7"/>
      <c r="UD26" s="7"/>
      <c r="UE26" s="7"/>
    </row>
    <row r="27" spans="1:551" s="133" customFormat="1" ht="13.15" customHeight="1" x14ac:dyDescent="0.3">
      <c r="A27" s="177">
        <v>43946</v>
      </c>
      <c r="B27" s="149" t="s">
        <v>104</v>
      </c>
      <c r="C27" s="153"/>
      <c r="D27" s="154"/>
      <c r="E27" s="154"/>
      <c r="F27" s="154"/>
      <c r="G27" s="168"/>
      <c r="H27" s="167"/>
      <c r="I27" s="179">
        <v>376</v>
      </c>
      <c r="J27" s="165">
        <v>29</v>
      </c>
      <c r="K27" s="41">
        <f t="shared" si="0"/>
        <v>405</v>
      </c>
      <c r="L27" s="169"/>
      <c r="M27" s="172"/>
      <c r="N27" s="154"/>
      <c r="O27" s="154"/>
      <c r="P27" s="154"/>
      <c r="Q27" s="168"/>
      <c r="R27" s="167"/>
      <c r="S27" s="150">
        <f t="shared" si="1"/>
        <v>19822</v>
      </c>
      <c r="T27" s="151">
        <f t="shared" si="2"/>
        <v>881</v>
      </c>
      <c r="U27" s="152">
        <f t="shared" si="3"/>
        <v>20703</v>
      </c>
      <c r="V27" s="180"/>
      <c r="RO27" s="7"/>
      <c r="RP27" s="7"/>
      <c r="RQ27" s="7"/>
      <c r="RR27" s="7"/>
      <c r="RS27" s="7"/>
      <c r="RT27" s="7"/>
      <c r="RU27" s="7"/>
      <c r="RV27" s="7"/>
      <c r="RW27" s="7"/>
      <c r="RX27" s="7"/>
      <c r="RY27" s="7"/>
      <c r="RZ27" s="7"/>
      <c r="SA27" s="7"/>
      <c r="SB27" s="7"/>
      <c r="SC27" s="7"/>
      <c r="SD27" s="7"/>
      <c r="SE27" s="7"/>
      <c r="SF27" s="7"/>
      <c r="SG27" s="7"/>
      <c r="SH27" s="7"/>
      <c r="SI27" s="7"/>
      <c r="SJ27" s="7"/>
      <c r="SK27" s="7"/>
      <c r="SL27" s="7"/>
      <c r="SM27" s="7"/>
      <c r="SN27" s="7"/>
      <c r="SO27" s="7"/>
      <c r="SP27" s="7"/>
      <c r="SQ27" s="7"/>
      <c r="SR27" s="7"/>
      <c r="SS27" s="7"/>
      <c r="ST27" s="7"/>
      <c r="SU27" s="7"/>
      <c r="SV27" s="7"/>
      <c r="SW27" s="7"/>
      <c r="SX27" s="7"/>
      <c r="SY27" s="7"/>
      <c r="SZ27" s="7"/>
      <c r="TA27" s="7"/>
      <c r="TB27" s="7"/>
      <c r="TC27" s="7"/>
      <c r="TD27" s="7"/>
      <c r="TE27" s="7"/>
      <c r="TF27" s="7"/>
      <c r="TG27" s="7"/>
      <c r="TH27" s="7"/>
      <c r="TI27" s="7"/>
      <c r="TJ27" s="7"/>
      <c r="TK27" s="7"/>
      <c r="TL27" s="7"/>
      <c r="TM27" s="7"/>
      <c r="TN27" s="7"/>
      <c r="TO27" s="7"/>
      <c r="TP27" s="7"/>
      <c r="TQ27" s="7"/>
      <c r="TR27" s="7"/>
      <c r="TS27" s="7"/>
      <c r="TT27" s="7"/>
      <c r="TU27" s="7"/>
      <c r="TV27" s="7"/>
      <c r="TW27" s="7"/>
      <c r="TX27" s="7"/>
      <c r="TY27" s="7"/>
      <c r="TZ27" s="7"/>
      <c r="UA27" s="7"/>
      <c r="UB27" s="7"/>
      <c r="UC27" s="7"/>
      <c r="UD27" s="7"/>
      <c r="UE27" s="7"/>
    </row>
    <row r="28" spans="1:551" s="133" customFormat="1" ht="13.15" customHeight="1" x14ac:dyDescent="0.3">
      <c r="A28" s="177">
        <v>43945</v>
      </c>
      <c r="B28" s="149" t="s">
        <v>104</v>
      </c>
      <c r="C28" s="166">
        <v>423</v>
      </c>
      <c r="D28" s="167">
        <v>4841</v>
      </c>
      <c r="E28" s="167">
        <v>2948</v>
      </c>
      <c r="F28" s="167">
        <v>25</v>
      </c>
      <c r="G28" s="168">
        <f>ONS_WeeklyRegistratedDeaths!T33-ONS_WeeklyRegistratedDeaths!AA33</f>
        <v>8237</v>
      </c>
      <c r="H28" s="167">
        <f>ONS_WeeklyOccurrenceDeaths!T33-ONS_WeeklyOccurrenceDeaths!AA33</f>
        <v>6746</v>
      </c>
      <c r="I28" s="179">
        <v>423</v>
      </c>
      <c r="J28" s="165">
        <v>30</v>
      </c>
      <c r="K28" s="41">
        <f t="shared" si="0"/>
        <v>453</v>
      </c>
      <c r="L28" s="169">
        <f>SUM(K28:K34)</f>
        <v>3638</v>
      </c>
      <c r="M28" s="170">
        <f t="shared" ref="M28:R28" si="5">M35+C28</f>
        <v>1305</v>
      </c>
      <c r="N28" s="170">
        <f t="shared" si="5"/>
        <v>19621</v>
      </c>
      <c r="O28" s="170">
        <f t="shared" si="5"/>
        <v>6293</v>
      </c>
      <c r="P28" s="170">
        <f t="shared" si="5"/>
        <v>111</v>
      </c>
      <c r="Q28" s="170">
        <f t="shared" si="5"/>
        <v>27330</v>
      </c>
      <c r="R28" s="167">
        <f t="shared" si="5"/>
        <v>30300</v>
      </c>
      <c r="S28" s="150">
        <f t="shared" si="1"/>
        <v>19446</v>
      </c>
      <c r="T28" s="151">
        <f t="shared" si="2"/>
        <v>852</v>
      </c>
      <c r="U28" s="152">
        <f t="shared" si="3"/>
        <v>20298</v>
      </c>
      <c r="V28" s="180"/>
      <c r="RO28" s="7"/>
      <c r="RP28" s="7"/>
      <c r="RQ28" s="7"/>
      <c r="RR28" s="7"/>
      <c r="RS28" s="7"/>
      <c r="RT28" s="7"/>
      <c r="RU28" s="7"/>
      <c r="RV28" s="7"/>
      <c r="RW28" s="7"/>
      <c r="RX28" s="7"/>
      <c r="RY28" s="7"/>
      <c r="RZ28" s="7"/>
      <c r="SA28" s="7"/>
      <c r="SB28" s="7"/>
      <c r="SC28" s="7"/>
      <c r="SD28" s="7"/>
      <c r="SE28" s="7"/>
      <c r="SF28" s="7"/>
      <c r="SG28" s="7"/>
      <c r="SH28" s="7"/>
      <c r="SI28" s="7"/>
      <c r="SJ28" s="7"/>
      <c r="SK28" s="7"/>
      <c r="SL28" s="7"/>
      <c r="SM28" s="7"/>
      <c r="SN28" s="7"/>
      <c r="SO28" s="7"/>
      <c r="SP28" s="7"/>
      <c r="SQ28" s="7"/>
      <c r="SR28" s="7"/>
      <c r="SS28" s="7"/>
      <c r="ST28" s="7"/>
      <c r="SU28" s="7"/>
      <c r="SV28" s="7"/>
      <c r="SW28" s="7"/>
      <c r="SX28" s="7"/>
      <c r="SY28" s="7"/>
      <c r="SZ28" s="7"/>
      <c r="TA28" s="7"/>
      <c r="TB28" s="7"/>
      <c r="TC28" s="7"/>
      <c r="TD28" s="7"/>
      <c r="TE28" s="7"/>
      <c r="TF28" s="7"/>
      <c r="TG28" s="7"/>
      <c r="TH28" s="7"/>
      <c r="TI28" s="7"/>
      <c r="TJ28" s="7"/>
      <c r="TK28" s="7"/>
      <c r="TL28" s="7"/>
      <c r="TM28" s="7"/>
      <c r="TN28" s="7"/>
      <c r="TO28" s="7"/>
      <c r="TP28" s="7"/>
      <c r="TQ28" s="7"/>
      <c r="TR28" s="7"/>
      <c r="TS28" s="7"/>
      <c r="TT28" s="7"/>
      <c r="TU28" s="7"/>
      <c r="TV28" s="7"/>
      <c r="TW28" s="7"/>
      <c r="TX28" s="7"/>
      <c r="TY28" s="7"/>
      <c r="TZ28" s="7"/>
      <c r="UA28" s="7"/>
      <c r="UB28" s="7"/>
      <c r="UC28" s="7"/>
      <c r="UD28" s="7"/>
      <c r="UE28" s="7"/>
    </row>
    <row r="29" spans="1:551" s="133" customFormat="1" ht="13.15" customHeight="1" x14ac:dyDescent="0.3">
      <c r="A29" s="177">
        <v>43944</v>
      </c>
      <c r="B29" s="149" t="s">
        <v>104</v>
      </c>
      <c r="C29" s="153"/>
      <c r="D29" s="154"/>
      <c r="E29" s="178"/>
      <c r="F29" s="154"/>
      <c r="G29" s="168"/>
      <c r="H29" s="167"/>
      <c r="I29" s="179">
        <v>442</v>
      </c>
      <c r="J29" s="165">
        <v>18</v>
      </c>
      <c r="K29" s="41">
        <f t="shared" si="0"/>
        <v>460</v>
      </c>
      <c r="L29" s="169"/>
      <c r="M29" s="172"/>
      <c r="N29" s="154"/>
      <c r="O29" s="154"/>
      <c r="P29" s="154"/>
      <c r="Q29" s="168"/>
      <c r="R29" s="167"/>
      <c r="S29" s="150">
        <f t="shared" si="1"/>
        <v>19023</v>
      </c>
      <c r="T29" s="151">
        <f t="shared" si="2"/>
        <v>822</v>
      </c>
      <c r="U29" s="152">
        <f t="shared" si="3"/>
        <v>19845</v>
      </c>
      <c r="V29" s="180"/>
      <c r="RO29" s="7"/>
      <c r="RP29" s="7"/>
      <c r="RQ29" s="7"/>
      <c r="RR29" s="7"/>
      <c r="RS29" s="7"/>
      <c r="RT29" s="7"/>
      <c r="RU29" s="7"/>
      <c r="RV29" s="7"/>
      <c r="RW29" s="7"/>
      <c r="RX29" s="7"/>
      <c r="RY29" s="7"/>
      <c r="RZ29" s="7"/>
      <c r="SA29" s="7"/>
      <c r="SB29" s="7"/>
      <c r="SC29" s="7"/>
      <c r="SD29" s="7"/>
      <c r="SE29" s="7"/>
      <c r="SF29" s="7"/>
      <c r="SG29" s="7"/>
      <c r="SH29" s="7"/>
      <c r="SI29" s="7"/>
      <c r="SJ29" s="7"/>
      <c r="SK29" s="7"/>
      <c r="SL29" s="7"/>
      <c r="SM29" s="7"/>
      <c r="SN29" s="7"/>
      <c r="SO29" s="7"/>
      <c r="SP29" s="7"/>
      <c r="SQ29" s="7"/>
      <c r="SR29" s="7"/>
      <c r="SS29" s="7"/>
      <c r="ST29" s="7"/>
      <c r="SU29" s="7"/>
      <c r="SV29" s="7"/>
      <c r="SW29" s="7"/>
      <c r="SX29" s="7"/>
      <c r="SY29" s="7"/>
      <c r="SZ29" s="7"/>
      <c r="TA29" s="7"/>
      <c r="TB29" s="7"/>
      <c r="TC29" s="7"/>
      <c r="TD29" s="7"/>
      <c r="TE29" s="7"/>
      <c r="TF29" s="7"/>
      <c r="TG29" s="7"/>
      <c r="TH29" s="7"/>
      <c r="TI29" s="7"/>
      <c r="TJ29" s="7"/>
      <c r="TK29" s="7"/>
      <c r="TL29" s="7"/>
      <c r="TM29" s="7"/>
      <c r="TN29" s="7"/>
      <c r="TO29" s="7"/>
      <c r="TP29" s="7"/>
      <c r="TQ29" s="7"/>
      <c r="TR29" s="7"/>
      <c r="TS29" s="7"/>
      <c r="TT29" s="7"/>
      <c r="TU29" s="7"/>
      <c r="TV29" s="7"/>
      <c r="TW29" s="7"/>
      <c r="TX29" s="7"/>
      <c r="TY29" s="7"/>
      <c r="TZ29" s="7"/>
      <c r="UA29" s="7"/>
      <c r="UB29" s="7"/>
      <c r="UC29" s="7"/>
      <c r="UD29" s="7"/>
      <c r="UE29" s="7"/>
    </row>
    <row r="30" spans="1:551" s="133" customFormat="1" ht="13.15" customHeight="1" x14ac:dyDescent="0.3">
      <c r="A30" s="177">
        <v>43943</v>
      </c>
      <c r="B30" s="149" t="s">
        <v>104</v>
      </c>
      <c r="C30" s="153"/>
      <c r="D30" s="154"/>
      <c r="E30" s="178"/>
      <c r="F30" s="154"/>
      <c r="G30" s="168"/>
      <c r="H30" s="167"/>
      <c r="I30" s="181">
        <v>482</v>
      </c>
      <c r="J30" s="165">
        <v>23</v>
      </c>
      <c r="K30" s="41">
        <f t="shared" si="0"/>
        <v>505</v>
      </c>
      <c r="L30" s="169"/>
      <c r="M30" s="172"/>
      <c r="N30" s="154"/>
      <c r="O30" s="154"/>
      <c r="P30" s="154"/>
      <c r="Q30" s="168"/>
      <c r="R30" s="167"/>
      <c r="S30" s="150">
        <f t="shared" si="1"/>
        <v>18581</v>
      </c>
      <c r="T30" s="151">
        <f t="shared" si="2"/>
        <v>804</v>
      </c>
      <c r="U30" s="152">
        <f t="shared" si="3"/>
        <v>19385</v>
      </c>
      <c r="V30" s="180"/>
      <c r="RO30" s="7"/>
      <c r="RP30" s="7"/>
      <c r="RQ30" s="7"/>
      <c r="RR30" s="7"/>
      <c r="RS30" s="7"/>
      <c r="RT30" s="7"/>
      <c r="RU30" s="7"/>
      <c r="RV30" s="7"/>
      <c r="RW30" s="7"/>
      <c r="RX30" s="7"/>
      <c r="RY30" s="7"/>
      <c r="RZ30" s="7"/>
      <c r="SA30" s="7"/>
      <c r="SB30" s="7"/>
      <c r="SC30" s="7"/>
      <c r="SD30" s="7"/>
      <c r="SE30" s="7"/>
      <c r="SF30" s="7"/>
      <c r="SG30" s="7"/>
      <c r="SH30" s="7"/>
      <c r="SI30" s="7"/>
      <c r="SJ30" s="7"/>
      <c r="SK30" s="7"/>
      <c r="SL30" s="7"/>
      <c r="SM30" s="7"/>
      <c r="SN30" s="7"/>
      <c r="SO30" s="7"/>
      <c r="SP30" s="7"/>
      <c r="SQ30" s="7"/>
      <c r="SR30" s="7"/>
      <c r="SS30" s="7"/>
      <c r="ST30" s="7"/>
      <c r="SU30" s="7"/>
      <c r="SV30" s="7"/>
      <c r="SW30" s="7"/>
      <c r="SX30" s="7"/>
      <c r="SY30" s="7"/>
      <c r="SZ30" s="7"/>
      <c r="TA30" s="7"/>
      <c r="TB30" s="7"/>
      <c r="TC30" s="7"/>
      <c r="TD30" s="7"/>
      <c r="TE30" s="7"/>
      <c r="TF30" s="7"/>
      <c r="TG30" s="7"/>
      <c r="TH30" s="7"/>
      <c r="TI30" s="7"/>
      <c r="TJ30" s="7"/>
      <c r="TK30" s="7"/>
      <c r="TL30" s="7"/>
      <c r="TM30" s="7"/>
      <c r="TN30" s="7"/>
      <c r="TO30" s="7"/>
      <c r="TP30" s="7"/>
      <c r="TQ30" s="7"/>
      <c r="TR30" s="7"/>
      <c r="TS30" s="7"/>
      <c r="TT30" s="7"/>
      <c r="TU30" s="7"/>
      <c r="TV30" s="7"/>
      <c r="TW30" s="7"/>
      <c r="TX30" s="7"/>
      <c r="TY30" s="7"/>
      <c r="TZ30" s="7"/>
      <c r="UA30" s="7"/>
      <c r="UB30" s="7"/>
      <c r="UC30" s="7"/>
      <c r="UD30" s="7"/>
      <c r="UE30" s="7"/>
    </row>
    <row r="31" spans="1:551" s="133" customFormat="1" ht="13.15" customHeight="1" x14ac:dyDescent="0.3">
      <c r="A31" s="177">
        <v>43942</v>
      </c>
      <c r="B31" s="149" t="s">
        <v>104</v>
      </c>
      <c r="C31" s="153"/>
      <c r="D31" s="154"/>
      <c r="E31" s="178"/>
      <c r="F31" s="154"/>
      <c r="G31" s="168"/>
      <c r="H31" s="167"/>
      <c r="I31" s="181">
        <v>477</v>
      </c>
      <c r="J31" s="165">
        <v>30</v>
      </c>
      <c r="K31" s="41">
        <f t="shared" si="0"/>
        <v>507</v>
      </c>
      <c r="L31" s="169"/>
      <c r="M31" s="172"/>
      <c r="N31" s="154"/>
      <c r="O31" s="154"/>
      <c r="P31" s="154"/>
      <c r="Q31" s="168"/>
      <c r="R31" s="167"/>
      <c r="S31" s="150">
        <f t="shared" si="1"/>
        <v>18099</v>
      </c>
      <c r="T31" s="151">
        <f t="shared" si="2"/>
        <v>781</v>
      </c>
      <c r="U31" s="152">
        <f t="shared" si="3"/>
        <v>18880</v>
      </c>
      <c r="V31" s="180"/>
      <c r="RO31" s="7"/>
      <c r="RP31" s="7"/>
      <c r="RQ31" s="7"/>
      <c r="RR31" s="7"/>
      <c r="RS31" s="7"/>
      <c r="RT31" s="7"/>
      <c r="RU31" s="7"/>
      <c r="RV31" s="7"/>
      <c r="RW31" s="7"/>
      <c r="RX31" s="7"/>
      <c r="RY31" s="7"/>
      <c r="RZ31" s="7"/>
      <c r="SA31" s="7"/>
      <c r="SB31" s="7"/>
      <c r="SC31" s="7"/>
      <c r="SD31" s="7"/>
      <c r="SE31" s="7"/>
      <c r="SF31" s="7"/>
      <c r="SG31" s="7"/>
      <c r="SH31" s="7"/>
      <c r="SI31" s="7"/>
      <c r="SJ31" s="7"/>
      <c r="SK31" s="7"/>
      <c r="SL31" s="7"/>
      <c r="SM31" s="7"/>
      <c r="SN31" s="7"/>
      <c r="SO31" s="7"/>
      <c r="SP31" s="7"/>
      <c r="SQ31" s="7"/>
      <c r="SR31" s="7"/>
      <c r="SS31" s="7"/>
      <c r="ST31" s="7"/>
      <c r="SU31" s="7"/>
      <c r="SV31" s="7"/>
      <c r="SW31" s="7"/>
      <c r="SX31" s="7"/>
      <c r="SY31" s="7"/>
      <c r="SZ31" s="7"/>
      <c r="TA31" s="7"/>
      <c r="TB31" s="7"/>
      <c r="TC31" s="7"/>
      <c r="TD31" s="7"/>
      <c r="TE31" s="7"/>
      <c r="TF31" s="7"/>
      <c r="TG31" s="7"/>
      <c r="TH31" s="7"/>
      <c r="TI31" s="7"/>
      <c r="TJ31" s="7"/>
      <c r="TK31" s="7"/>
      <c r="TL31" s="7"/>
      <c r="TM31" s="7"/>
      <c r="TN31" s="7"/>
      <c r="TO31" s="7"/>
      <c r="TP31" s="7"/>
      <c r="TQ31" s="7"/>
      <c r="TR31" s="7"/>
      <c r="TS31" s="7"/>
      <c r="TT31" s="7"/>
      <c r="TU31" s="7"/>
      <c r="TV31" s="7"/>
      <c r="TW31" s="7"/>
      <c r="TX31" s="7"/>
      <c r="TY31" s="7"/>
      <c r="TZ31" s="7"/>
      <c r="UA31" s="7"/>
      <c r="UB31" s="7"/>
      <c r="UC31" s="7"/>
      <c r="UD31" s="7"/>
      <c r="UE31" s="7"/>
    </row>
    <row r="32" spans="1:551" s="133" customFormat="1" ht="13.15" customHeight="1" x14ac:dyDescent="0.3">
      <c r="A32" s="177">
        <v>43941</v>
      </c>
      <c r="B32" s="149" t="s">
        <v>104</v>
      </c>
      <c r="C32" s="153"/>
      <c r="D32" s="154"/>
      <c r="E32" s="178"/>
      <c r="F32" s="154"/>
      <c r="G32" s="168"/>
      <c r="H32" s="167"/>
      <c r="I32" s="181">
        <v>552</v>
      </c>
      <c r="J32" s="165">
        <v>25</v>
      </c>
      <c r="K32" s="41">
        <f t="shared" si="0"/>
        <v>577</v>
      </c>
      <c r="L32" s="169"/>
      <c r="M32" s="172"/>
      <c r="N32" s="154"/>
      <c r="O32" s="154"/>
      <c r="P32" s="154"/>
      <c r="Q32" s="168"/>
      <c r="R32" s="167"/>
      <c r="S32" s="150">
        <f t="shared" si="1"/>
        <v>17622</v>
      </c>
      <c r="T32" s="151">
        <f t="shared" si="2"/>
        <v>751</v>
      </c>
      <c r="U32" s="152">
        <f t="shared" si="3"/>
        <v>18373</v>
      </c>
      <c r="V32" s="180"/>
      <c r="RO32" s="7"/>
      <c r="RP32" s="7"/>
      <c r="RQ32" s="7"/>
      <c r="RR32" s="7"/>
      <c r="RS32" s="7"/>
      <c r="RT32" s="7"/>
      <c r="RU32" s="7"/>
      <c r="RV32" s="7"/>
      <c r="RW32" s="7"/>
      <c r="RX32" s="7"/>
      <c r="RY32" s="7"/>
      <c r="RZ32" s="7"/>
      <c r="SA32" s="7"/>
      <c r="SB32" s="7"/>
      <c r="SC32" s="7"/>
      <c r="SD32" s="7"/>
      <c r="SE32" s="7"/>
      <c r="SF32" s="7"/>
      <c r="SG32" s="7"/>
      <c r="SH32" s="7"/>
      <c r="SI32" s="7"/>
      <c r="SJ32" s="7"/>
      <c r="SK32" s="7"/>
      <c r="SL32" s="7"/>
      <c r="SM32" s="7"/>
      <c r="SN32" s="7"/>
      <c r="SO32" s="7"/>
      <c r="SP32" s="7"/>
      <c r="SQ32" s="7"/>
      <c r="SR32" s="7"/>
      <c r="SS32" s="7"/>
      <c r="ST32" s="7"/>
      <c r="SU32" s="7"/>
      <c r="SV32" s="7"/>
      <c r="SW32" s="7"/>
      <c r="SX32" s="7"/>
      <c r="SY32" s="7"/>
      <c r="SZ32" s="7"/>
      <c r="TA32" s="7"/>
      <c r="TB32" s="7"/>
      <c r="TC32" s="7"/>
      <c r="TD32" s="7"/>
      <c r="TE32" s="7"/>
      <c r="TF32" s="7"/>
      <c r="TG32" s="7"/>
      <c r="TH32" s="7"/>
      <c r="TI32" s="7"/>
      <c r="TJ32" s="7"/>
      <c r="TK32" s="7"/>
      <c r="TL32" s="7"/>
      <c r="TM32" s="7"/>
      <c r="TN32" s="7"/>
      <c r="TO32" s="7"/>
      <c r="TP32" s="7"/>
      <c r="TQ32" s="7"/>
      <c r="TR32" s="7"/>
      <c r="TS32" s="7"/>
      <c r="TT32" s="7"/>
      <c r="TU32" s="7"/>
      <c r="TV32" s="7"/>
      <c r="TW32" s="7"/>
      <c r="TX32" s="7"/>
      <c r="TY32" s="7"/>
      <c r="TZ32" s="7"/>
      <c r="UA32" s="7"/>
      <c r="UB32" s="7"/>
      <c r="UC32" s="7"/>
      <c r="UD32" s="7"/>
      <c r="UE32" s="7"/>
    </row>
    <row r="33" spans="1:551" s="133" customFormat="1" ht="13.15" customHeight="1" x14ac:dyDescent="0.3">
      <c r="A33" s="177">
        <v>43940</v>
      </c>
      <c r="B33" s="149" t="s">
        <v>104</v>
      </c>
      <c r="C33" s="153"/>
      <c r="D33" s="154"/>
      <c r="E33" s="178"/>
      <c r="F33" s="154"/>
      <c r="G33" s="168"/>
      <c r="H33" s="167"/>
      <c r="I33" s="181">
        <v>515</v>
      </c>
      <c r="J33" s="165">
        <v>26</v>
      </c>
      <c r="K33" s="41">
        <f t="shared" si="0"/>
        <v>541</v>
      </c>
      <c r="L33" s="169"/>
      <c r="M33" s="172"/>
      <c r="N33" s="154"/>
      <c r="O33" s="154"/>
      <c r="P33" s="154"/>
      <c r="Q33" s="168"/>
      <c r="R33" s="167"/>
      <c r="S33" s="150">
        <f t="shared" si="1"/>
        <v>17070</v>
      </c>
      <c r="T33" s="151">
        <f t="shared" si="2"/>
        <v>726</v>
      </c>
      <c r="U33" s="152">
        <f t="shared" si="3"/>
        <v>17796</v>
      </c>
      <c r="V33" s="180"/>
      <c r="RO33" s="7"/>
      <c r="RP33" s="7"/>
      <c r="RQ33" s="7"/>
      <c r="RR33" s="7"/>
      <c r="RS33" s="7"/>
      <c r="RT33" s="7"/>
      <c r="RU33" s="7"/>
      <c r="RV33" s="7"/>
      <c r="RW33" s="7"/>
      <c r="RX33" s="7"/>
      <c r="RY33" s="7"/>
      <c r="RZ33" s="7"/>
      <c r="SA33" s="7"/>
      <c r="SB33" s="7"/>
      <c r="SC33" s="7"/>
      <c r="SD33" s="7"/>
      <c r="SE33" s="7"/>
      <c r="SF33" s="7"/>
      <c r="SG33" s="7"/>
      <c r="SH33" s="7"/>
      <c r="SI33" s="7"/>
      <c r="SJ33" s="7"/>
      <c r="SK33" s="7"/>
      <c r="SL33" s="7"/>
      <c r="SM33" s="7"/>
      <c r="SN33" s="7"/>
      <c r="SO33" s="7"/>
      <c r="SP33" s="7"/>
      <c r="SQ33" s="7"/>
      <c r="SR33" s="7"/>
      <c r="SS33" s="7"/>
      <c r="ST33" s="7"/>
      <c r="SU33" s="7"/>
      <c r="SV33" s="7"/>
      <c r="SW33" s="7"/>
      <c r="SX33" s="7"/>
      <c r="SY33" s="7"/>
      <c r="SZ33" s="7"/>
      <c r="TA33" s="7"/>
      <c r="TB33" s="7"/>
      <c r="TC33" s="7"/>
      <c r="TD33" s="7"/>
      <c r="TE33" s="7"/>
      <c r="TF33" s="7"/>
      <c r="TG33" s="7"/>
      <c r="TH33" s="7"/>
      <c r="TI33" s="7"/>
      <c r="TJ33" s="7"/>
      <c r="TK33" s="7"/>
      <c r="TL33" s="7"/>
      <c r="TM33" s="7"/>
      <c r="TN33" s="7"/>
      <c r="TO33" s="7"/>
      <c r="TP33" s="7"/>
      <c r="TQ33" s="7"/>
      <c r="TR33" s="7"/>
      <c r="TS33" s="7"/>
      <c r="TT33" s="7"/>
      <c r="TU33" s="7"/>
      <c r="TV33" s="7"/>
      <c r="TW33" s="7"/>
      <c r="TX33" s="7"/>
      <c r="TY33" s="7"/>
      <c r="TZ33" s="7"/>
      <c r="UA33" s="7"/>
      <c r="UB33" s="7"/>
      <c r="UC33" s="7"/>
      <c r="UD33" s="7"/>
      <c r="UE33" s="7"/>
    </row>
    <row r="34" spans="1:551" s="133" customFormat="1" ht="13.15" customHeight="1" x14ac:dyDescent="0.3">
      <c r="A34" s="177">
        <v>43939</v>
      </c>
      <c r="B34" s="149" t="s">
        <v>104</v>
      </c>
      <c r="C34" s="153"/>
      <c r="D34" s="154"/>
      <c r="E34" s="178"/>
      <c r="F34" s="154"/>
      <c r="G34" s="168"/>
      <c r="H34" s="167"/>
      <c r="I34" s="181">
        <v>563</v>
      </c>
      <c r="J34" s="165">
        <v>32</v>
      </c>
      <c r="K34" s="41">
        <f t="shared" si="0"/>
        <v>595</v>
      </c>
      <c r="L34" s="169"/>
      <c r="M34" s="172"/>
      <c r="N34" s="154"/>
      <c r="O34" s="154"/>
      <c r="P34" s="154"/>
      <c r="Q34" s="168"/>
      <c r="R34" s="167"/>
      <c r="S34" s="150">
        <f t="shared" si="1"/>
        <v>16555</v>
      </c>
      <c r="T34" s="151">
        <f t="shared" si="2"/>
        <v>700</v>
      </c>
      <c r="U34" s="152">
        <f t="shared" si="3"/>
        <v>17255</v>
      </c>
      <c r="V34" s="180"/>
      <c r="RO34" s="7"/>
      <c r="RP34" s="7"/>
      <c r="RQ34" s="7"/>
      <c r="RR34" s="7"/>
      <c r="RS34" s="7"/>
      <c r="RT34" s="7"/>
      <c r="RU34" s="7"/>
      <c r="RV34" s="7"/>
      <c r="RW34" s="7"/>
      <c r="RX34" s="7"/>
      <c r="RY34" s="7"/>
      <c r="RZ34" s="7"/>
      <c r="SA34" s="7"/>
      <c r="SB34" s="7"/>
      <c r="SC34" s="7"/>
      <c r="SD34" s="7"/>
      <c r="SE34" s="7"/>
      <c r="SF34" s="7"/>
      <c r="SG34" s="7"/>
      <c r="SH34" s="7"/>
      <c r="SI34" s="7"/>
      <c r="SJ34" s="7"/>
      <c r="SK34" s="7"/>
      <c r="SL34" s="7"/>
      <c r="SM34" s="7"/>
      <c r="SN34" s="7"/>
      <c r="SO34" s="7"/>
      <c r="SP34" s="7"/>
      <c r="SQ34" s="7"/>
      <c r="SR34" s="7"/>
      <c r="SS34" s="7"/>
      <c r="ST34" s="7"/>
      <c r="SU34" s="7"/>
      <c r="SV34" s="7"/>
      <c r="SW34" s="7"/>
      <c r="SX34" s="7"/>
      <c r="SY34" s="7"/>
      <c r="SZ34" s="7"/>
      <c r="TA34" s="7"/>
      <c r="TB34" s="7"/>
      <c r="TC34" s="7"/>
      <c r="TD34" s="7"/>
      <c r="TE34" s="7"/>
      <c r="TF34" s="7"/>
      <c r="TG34" s="7"/>
      <c r="TH34" s="7"/>
      <c r="TI34" s="7"/>
      <c r="TJ34" s="7"/>
      <c r="TK34" s="7"/>
      <c r="TL34" s="7"/>
      <c r="TM34" s="7"/>
      <c r="TN34" s="7"/>
      <c r="TO34" s="7"/>
      <c r="TP34" s="7"/>
      <c r="TQ34" s="7"/>
      <c r="TR34" s="7"/>
      <c r="TS34" s="7"/>
      <c r="TT34" s="7"/>
      <c r="TU34" s="7"/>
      <c r="TV34" s="7"/>
      <c r="TW34" s="7"/>
      <c r="TX34" s="7"/>
      <c r="TY34" s="7"/>
      <c r="TZ34" s="7"/>
      <c r="UA34" s="7"/>
      <c r="UB34" s="7"/>
      <c r="UC34" s="7"/>
      <c r="UD34" s="7"/>
      <c r="UE34" s="7"/>
    </row>
    <row r="35" spans="1:551" ht="13.15" customHeight="1" x14ac:dyDescent="0.3">
      <c r="A35" s="177">
        <v>43938</v>
      </c>
      <c r="B35" s="149" t="s">
        <v>104</v>
      </c>
      <c r="C35" s="166">
        <v>416</v>
      </c>
      <c r="D35" s="167">
        <v>6107</v>
      </c>
      <c r="E35" s="167">
        <v>2194</v>
      </c>
      <c r="F35" s="167">
        <v>41</v>
      </c>
      <c r="G35" s="168">
        <f>ONS_WeeklyRegistratedDeaths!AA33-ONS_WeeklyRegistratedDeaths!AH33</f>
        <v>8758</v>
      </c>
      <c r="H35" s="167">
        <f>ONS_WeeklyOccurrenceDeaths!AA33-ONS_WeeklyOccurrenceDeaths!AH33</f>
        <v>8121</v>
      </c>
      <c r="I35" s="181">
        <v>602</v>
      </c>
      <c r="J35" s="165">
        <v>29</v>
      </c>
      <c r="K35" s="41">
        <f t="shared" si="0"/>
        <v>631</v>
      </c>
      <c r="L35" s="169">
        <f>SUM(K35:K41)</f>
        <v>4963</v>
      </c>
      <c r="M35" s="170">
        <f t="shared" ref="M35:R35" si="6">M42+C35</f>
        <v>882</v>
      </c>
      <c r="N35" s="167">
        <f t="shared" si="6"/>
        <v>14780</v>
      </c>
      <c r="O35" s="167">
        <f t="shared" si="6"/>
        <v>3345</v>
      </c>
      <c r="P35" s="167">
        <f t="shared" si="6"/>
        <v>86</v>
      </c>
      <c r="Q35" s="167">
        <f t="shared" si="6"/>
        <v>19093</v>
      </c>
      <c r="R35" s="167">
        <f t="shared" si="6"/>
        <v>23554</v>
      </c>
      <c r="S35" s="150">
        <f t="shared" si="1"/>
        <v>15992</v>
      </c>
      <c r="T35" s="151">
        <f t="shared" si="2"/>
        <v>668</v>
      </c>
      <c r="U35" s="152">
        <f t="shared" si="3"/>
        <v>16660</v>
      </c>
      <c r="V35" s="182"/>
    </row>
    <row r="36" spans="1:551" ht="13.15" customHeight="1" x14ac:dyDescent="0.3">
      <c r="A36" s="177">
        <v>43937</v>
      </c>
      <c r="B36" s="149" t="s">
        <v>104</v>
      </c>
      <c r="C36" s="153"/>
      <c r="D36" s="154"/>
      <c r="E36" s="154"/>
      <c r="F36" s="154"/>
      <c r="G36" s="168"/>
      <c r="H36" s="167"/>
      <c r="I36" s="181">
        <v>630</v>
      </c>
      <c r="J36" s="165">
        <v>35</v>
      </c>
      <c r="K36" s="41">
        <f t="shared" si="0"/>
        <v>665</v>
      </c>
      <c r="L36" s="169"/>
      <c r="M36" s="172"/>
      <c r="N36" s="154"/>
      <c r="O36" s="154"/>
      <c r="P36" s="154"/>
      <c r="Q36" s="168"/>
      <c r="R36" s="167"/>
      <c r="S36" s="150">
        <f t="shared" si="1"/>
        <v>15390</v>
      </c>
      <c r="T36" s="151">
        <f t="shared" si="2"/>
        <v>639</v>
      </c>
      <c r="U36" s="152">
        <f t="shared" si="3"/>
        <v>16029</v>
      </c>
      <c r="V36" s="182"/>
    </row>
    <row r="37" spans="1:551" ht="13.15" customHeight="1" x14ac:dyDescent="0.3">
      <c r="A37" s="177">
        <v>43936</v>
      </c>
      <c r="B37" s="149" t="s">
        <v>104</v>
      </c>
      <c r="C37" s="153"/>
      <c r="D37" s="154"/>
      <c r="E37" s="154"/>
      <c r="F37" s="154"/>
      <c r="G37" s="168"/>
      <c r="H37" s="183"/>
      <c r="I37" s="181">
        <v>681</v>
      </c>
      <c r="J37" s="165">
        <v>38</v>
      </c>
      <c r="K37" s="41">
        <f t="shared" si="0"/>
        <v>719</v>
      </c>
      <c r="L37" s="184"/>
      <c r="M37" s="172"/>
      <c r="N37" s="154"/>
      <c r="O37" s="154"/>
      <c r="P37" s="154"/>
      <c r="Q37" s="168"/>
      <c r="R37" s="183"/>
      <c r="S37" s="150">
        <f t="shared" si="1"/>
        <v>14760</v>
      </c>
      <c r="T37" s="151">
        <f t="shared" si="2"/>
        <v>604</v>
      </c>
      <c r="U37" s="152">
        <f t="shared" si="3"/>
        <v>15364</v>
      </c>
      <c r="V37" s="182"/>
    </row>
    <row r="38" spans="1:551" ht="13.15" customHeight="1" x14ac:dyDescent="0.3">
      <c r="A38" s="177">
        <v>43935</v>
      </c>
      <c r="B38" s="149" t="s">
        <v>104</v>
      </c>
      <c r="C38" s="153"/>
      <c r="D38" s="154"/>
      <c r="E38" s="154"/>
      <c r="F38" s="154"/>
      <c r="G38" s="168"/>
      <c r="H38" s="167"/>
      <c r="I38" s="181">
        <v>640</v>
      </c>
      <c r="J38" s="165">
        <v>26</v>
      </c>
      <c r="K38" s="41">
        <f t="shared" si="0"/>
        <v>666</v>
      </c>
      <c r="L38" s="169"/>
      <c r="M38" s="172"/>
      <c r="N38" s="154"/>
      <c r="O38" s="154"/>
      <c r="P38" s="154"/>
      <c r="Q38" s="168"/>
      <c r="R38" s="167"/>
      <c r="S38" s="150">
        <f t="shared" si="1"/>
        <v>14079</v>
      </c>
      <c r="T38" s="151">
        <f t="shared" si="2"/>
        <v>566</v>
      </c>
      <c r="U38" s="152">
        <f t="shared" si="3"/>
        <v>14645</v>
      </c>
      <c r="V38" s="182"/>
    </row>
    <row r="39" spans="1:551" ht="13.15" customHeight="1" x14ac:dyDescent="0.3">
      <c r="A39" s="177">
        <v>43934</v>
      </c>
      <c r="B39" s="149" t="s">
        <v>104</v>
      </c>
      <c r="C39" s="153"/>
      <c r="D39" s="154"/>
      <c r="E39" s="154"/>
      <c r="F39" s="154"/>
      <c r="G39" s="168"/>
      <c r="H39" s="167"/>
      <c r="I39" s="181">
        <v>688</v>
      </c>
      <c r="J39" s="165">
        <v>44</v>
      </c>
      <c r="K39" s="41">
        <f t="shared" si="0"/>
        <v>732</v>
      </c>
      <c r="L39" s="169"/>
      <c r="M39" s="172"/>
      <c r="N39" s="154"/>
      <c r="O39" s="154"/>
      <c r="P39" s="154"/>
      <c r="Q39" s="168"/>
      <c r="R39" s="167"/>
      <c r="S39" s="150">
        <f t="shared" si="1"/>
        <v>13439</v>
      </c>
      <c r="T39" s="151">
        <f t="shared" si="2"/>
        <v>540</v>
      </c>
      <c r="U39" s="152">
        <f t="shared" si="3"/>
        <v>13979</v>
      </c>
      <c r="V39" s="182"/>
    </row>
    <row r="40" spans="1:551" ht="13.15" customHeight="1" x14ac:dyDescent="0.3">
      <c r="A40" s="177">
        <v>43933</v>
      </c>
      <c r="B40" s="149" t="s">
        <v>104</v>
      </c>
      <c r="C40" s="153"/>
      <c r="D40" s="154"/>
      <c r="E40" s="154"/>
      <c r="F40" s="154"/>
      <c r="G40" s="168"/>
      <c r="H40" s="167"/>
      <c r="I40" s="181">
        <v>713</v>
      </c>
      <c r="J40" s="165">
        <v>36</v>
      </c>
      <c r="K40" s="41">
        <f t="shared" si="0"/>
        <v>749</v>
      </c>
      <c r="L40" s="169"/>
      <c r="M40" s="172"/>
      <c r="N40" s="154"/>
      <c r="O40" s="154"/>
      <c r="P40" s="154"/>
      <c r="Q40" s="168"/>
      <c r="R40" s="167"/>
      <c r="S40" s="150">
        <f t="shared" si="1"/>
        <v>12751</v>
      </c>
      <c r="T40" s="151">
        <f t="shared" si="2"/>
        <v>496</v>
      </c>
      <c r="U40" s="152">
        <f t="shared" si="3"/>
        <v>13247</v>
      </c>
      <c r="V40" s="182"/>
    </row>
    <row r="41" spans="1:551" ht="13.15" customHeight="1" x14ac:dyDescent="0.3">
      <c r="A41" s="177">
        <v>43932</v>
      </c>
      <c r="B41" s="149" t="s">
        <v>104</v>
      </c>
      <c r="C41" s="153"/>
      <c r="D41" s="154"/>
      <c r="E41" s="154"/>
      <c r="F41" s="154"/>
      <c r="G41" s="168"/>
      <c r="H41" s="167"/>
      <c r="I41" s="181">
        <v>770</v>
      </c>
      <c r="J41" s="165">
        <v>31</v>
      </c>
      <c r="K41" s="41">
        <f t="shared" si="0"/>
        <v>801</v>
      </c>
      <c r="L41" s="169"/>
      <c r="M41" s="172"/>
      <c r="N41" s="154"/>
      <c r="O41" s="154"/>
      <c r="P41" s="154"/>
      <c r="Q41" s="168"/>
      <c r="R41" s="167"/>
      <c r="S41" s="150">
        <f t="shared" si="1"/>
        <v>12038</v>
      </c>
      <c r="T41" s="151">
        <f t="shared" si="2"/>
        <v>460</v>
      </c>
      <c r="U41" s="152">
        <f t="shared" si="3"/>
        <v>12498</v>
      </c>
      <c r="V41" s="182"/>
    </row>
    <row r="42" spans="1:551" ht="13.15" customHeight="1" x14ac:dyDescent="0.3">
      <c r="A42" s="177">
        <v>43931</v>
      </c>
      <c r="B42" s="149" t="s">
        <v>104</v>
      </c>
      <c r="C42" s="166">
        <v>330</v>
      </c>
      <c r="D42" s="167">
        <v>4957</v>
      </c>
      <c r="E42" s="167">
        <v>898</v>
      </c>
      <c r="F42" s="167">
        <v>28</v>
      </c>
      <c r="G42" s="167">
        <f>ONS_WeeklyRegistratedDeaths!AH33-ONS_WeeklyRegistratedDeaths!AO33</f>
        <v>6213</v>
      </c>
      <c r="H42" s="167">
        <f>ONS_WeeklyOccurrenceDeaths!AH33-ONS_WeeklyOccurrenceDeaths!AO33</f>
        <v>8073</v>
      </c>
      <c r="I42" s="181">
        <v>731</v>
      </c>
      <c r="J42" s="165">
        <v>25</v>
      </c>
      <c r="K42" s="41">
        <f t="shared" ref="K42:K73" si="7">I42+J42</f>
        <v>756</v>
      </c>
      <c r="L42" s="169">
        <f>SUM(K42:K48)</f>
        <v>5654</v>
      </c>
      <c r="M42" s="170">
        <f t="shared" ref="M42:R42" si="8">M49+C42</f>
        <v>466</v>
      </c>
      <c r="N42" s="167">
        <f t="shared" si="8"/>
        <v>8673</v>
      </c>
      <c r="O42" s="167">
        <f t="shared" si="8"/>
        <v>1151</v>
      </c>
      <c r="P42" s="167">
        <f t="shared" si="8"/>
        <v>45</v>
      </c>
      <c r="Q42" s="167">
        <f t="shared" si="8"/>
        <v>10335</v>
      </c>
      <c r="R42" s="167">
        <f t="shared" si="8"/>
        <v>15433</v>
      </c>
      <c r="S42" s="150">
        <f t="shared" si="1"/>
        <v>11268</v>
      </c>
      <c r="T42" s="151">
        <f t="shared" si="2"/>
        <v>429</v>
      </c>
      <c r="U42" s="152">
        <f t="shared" si="3"/>
        <v>11697</v>
      </c>
      <c r="V42" s="182"/>
    </row>
    <row r="43" spans="1:551" ht="13.15" customHeight="1" x14ac:dyDescent="0.3">
      <c r="A43" s="177">
        <v>43930</v>
      </c>
      <c r="B43" s="149" t="s">
        <v>104</v>
      </c>
      <c r="C43" s="153"/>
      <c r="D43" s="154"/>
      <c r="E43" s="154"/>
      <c r="F43" s="154"/>
      <c r="G43" s="168"/>
      <c r="H43" s="167"/>
      <c r="I43" s="181">
        <v>780</v>
      </c>
      <c r="J43" s="165">
        <v>43</v>
      </c>
      <c r="K43" s="41">
        <f t="shared" si="7"/>
        <v>823</v>
      </c>
      <c r="L43" s="169"/>
      <c r="M43" s="172"/>
      <c r="N43" s="154"/>
      <c r="O43" s="154"/>
      <c r="P43" s="154"/>
      <c r="Q43" s="168"/>
      <c r="R43" s="167"/>
      <c r="S43" s="150">
        <f t="shared" ref="S43:S74" si="9">S44+I43</f>
        <v>10537</v>
      </c>
      <c r="T43" s="151">
        <f t="shared" ref="T43:T74" si="10">T44+J43</f>
        <v>404</v>
      </c>
      <c r="U43" s="152">
        <f t="shared" ref="U43:U74" si="11">U44+K43</f>
        <v>10941</v>
      </c>
      <c r="V43" s="182"/>
    </row>
    <row r="44" spans="1:551" ht="13.15" customHeight="1" x14ac:dyDescent="0.3">
      <c r="A44" s="177">
        <v>43929</v>
      </c>
      <c r="B44" s="149" t="s">
        <v>104</v>
      </c>
      <c r="C44" s="153"/>
      <c r="D44" s="154"/>
      <c r="E44" s="154"/>
      <c r="F44" s="154"/>
      <c r="G44" s="168"/>
      <c r="H44" s="167"/>
      <c r="I44" s="181">
        <v>887</v>
      </c>
      <c r="J44" s="165">
        <v>42</v>
      </c>
      <c r="K44" s="41">
        <f t="shared" si="7"/>
        <v>929</v>
      </c>
      <c r="L44" s="169"/>
      <c r="M44" s="172"/>
      <c r="N44" s="154"/>
      <c r="O44" s="154"/>
      <c r="P44" s="154"/>
      <c r="Q44" s="168"/>
      <c r="R44" s="167"/>
      <c r="S44" s="150">
        <f t="shared" si="9"/>
        <v>9757</v>
      </c>
      <c r="T44" s="151">
        <f t="shared" si="10"/>
        <v>361</v>
      </c>
      <c r="U44" s="152">
        <f t="shared" si="11"/>
        <v>10118</v>
      </c>
      <c r="V44" s="182"/>
    </row>
    <row r="45" spans="1:551" ht="13.15" customHeight="1" x14ac:dyDescent="0.3">
      <c r="A45" s="177">
        <v>43928</v>
      </c>
      <c r="B45" s="149" t="s">
        <v>104</v>
      </c>
      <c r="C45" s="153"/>
      <c r="D45" s="154"/>
      <c r="E45" s="154"/>
      <c r="F45" s="154"/>
      <c r="G45" s="168"/>
      <c r="H45" s="167"/>
      <c r="I45" s="181">
        <v>804</v>
      </c>
      <c r="J45" s="165">
        <v>32</v>
      </c>
      <c r="K45" s="41">
        <f t="shared" si="7"/>
        <v>836</v>
      </c>
      <c r="L45" s="169"/>
      <c r="M45" s="172"/>
      <c r="N45" s="154"/>
      <c r="O45" s="154"/>
      <c r="P45" s="154"/>
      <c r="Q45" s="168"/>
      <c r="R45" s="167"/>
      <c r="S45" s="150">
        <f t="shared" si="9"/>
        <v>8870</v>
      </c>
      <c r="T45" s="151">
        <f t="shared" si="10"/>
        <v>319</v>
      </c>
      <c r="U45" s="152">
        <f t="shared" si="11"/>
        <v>9189</v>
      </c>
      <c r="V45" s="182"/>
    </row>
    <row r="46" spans="1:551" ht="13.15" customHeight="1" x14ac:dyDescent="0.3">
      <c r="A46" s="177">
        <v>43927</v>
      </c>
      <c r="B46" s="149" t="s">
        <v>104</v>
      </c>
      <c r="C46" s="153"/>
      <c r="D46" s="154"/>
      <c r="E46" s="154"/>
      <c r="F46" s="154"/>
      <c r="G46" s="168"/>
      <c r="H46" s="167"/>
      <c r="I46" s="181">
        <v>724</v>
      </c>
      <c r="J46" s="165">
        <v>20</v>
      </c>
      <c r="K46" s="41">
        <f t="shared" si="7"/>
        <v>744</v>
      </c>
      <c r="L46" s="169"/>
      <c r="M46" s="172"/>
      <c r="N46" s="154"/>
      <c r="O46" s="154"/>
      <c r="P46" s="154"/>
      <c r="Q46" s="168"/>
      <c r="R46" s="167"/>
      <c r="S46" s="150">
        <f t="shared" si="9"/>
        <v>8066</v>
      </c>
      <c r="T46" s="151">
        <f t="shared" si="10"/>
        <v>287</v>
      </c>
      <c r="U46" s="152">
        <f t="shared" si="11"/>
        <v>8353</v>
      </c>
      <c r="V46" s="182"/>
    </row>
    <row r="47" spans="1:551" ht="13.15" customHeight="1" x14ac:dyDescent="0.3">
      <c r="A47" s="177">
        <v>43926</v>
      </c>
      <c r="B47" s="149" t="s">
        <v>104</v>
      </c>
      <c r="C47" s="153"/>
      <c r="D47" s="154"/>
      <c r="E47" s="154"/>
      <c r="F47" s="154"/>
      <c r="G47" s="168"/>
      <c r="H47" s="167"/>
      <c r="I47" s="181">
        <v>736</v>
      </c>
      <c r="J47" s="165">
        <v>30</v>
      </c>
      <c r="K47" s="41">
        <f t="shared" si="7"/>
        <v>766</v>
      </c>
      <c r="L47" s="169"/>
      <c r="M47" s="172"/>
      <c r="N47" s="154"/>
      <c r="O47" s="154"/>
      <c r="P47" s="154"/>
      <c r="Q47" s="168"/>
      <c r="R47" s="167"/>
      <c r="S47" s="150">
        <f t="shared" si="9"/>
        <v>7342</v>
      </c>
      <c r="T47" s="151">
        <f t="shared" si="10"/>
        <v>267</v>
      </c>
      <c r="U47" s="152">
        <f t="shared" si="11"/>
        <v>7609</v>
      </c>
      <c r="V47" s="182"/>
    </row>
    <row r="48" spans="1:551" ht="13.15" customHeight="1" x14ac:dyDescent="0.3">
      <c r="A48" s="177">
        <v>43925</v>
      </c>
      <c r="B48" s="149" t="s">
        <v>104</v>
      </c>
      <c r="C48" s="153"/>
      <c r="D48" s="154"/>
      <c r="E48" s="154"/>
      <c r="F48" s="154"/>
      <c r="G48" s="168"/>
      <c r="H48" s="167"/>
      <c r="I48" s="181">
        <v>769</v>
      </c>
      <c r="J48" s="165">
        <v>31</v>
      </c>
      <c r="K48" s="41">
        <f t="shared" si="7"/>
        <v>800</v>
      </c>
      <c r="L48" s="169"/>
      <c r="M48" s="172"/>
      <c r="N48" s="154"/>
      <c r="O48" s="154"/>
      <c r="P48" s="154"/>
      <c r="Q48" s="168"/>
      <c r="R48" s="167"/>
      <c r="S48" s="150">
        <f t="shared" si="9"/>
        <v>6606</v>
      </c>
      <c r="T48" s="151">
        <f t="shared" si="10"/>
        <v>237</v>
      </c>
      <c r="U48" s="152">
        <f t="shared" si="11"/>
        <v>6843</v>
      </c>
      <c r="V48" s="182"/>
    </row>
    <row r="49" spans="1:22" ht="13.15" customHeight="1" x14ac:dyDescent="0.3">
      <c r="A49" s="177">
        <v>43924</v>
      </c>
      <c r="B49" s="149" t="s">
        <v>104</v>
      </c>
      <c r="C49" s="166">
        <v>120</v>
      </c>
      <c r="D49" s="167">
        <v>3110</v>
      </c>
      <c r="E49" s="167">
        <v>229</v>
      </c>
      <c r="F49" s="167">
        <v>16</v>
      </c>
      <c r="G49" s="167">
        <f>ONS_WeeklyRegistratedDeaths!AO33-ONS_WeeklyRegistratedDeaths!AV33</f>
        <v>3475</v>
      </c>
      <c r="H49" s="167">
        <f>ONS_WeeklyOccurrenceDeaths!AO33-ONS_WeeklyOccurrenceDeaths!AV33</f>
        <v>5079</v>
      </c>
      <c r="I49" s="181">
        <v>664</v>
      </c>
      <c r="J49" s="165">
        <v>29</v>
      </c>
      <c r="K49" s="41">
        <f t="shared" si="7"/>
        <v>693</v>
      </c>
      <c r="L49" s="169">
        <f>SUM(K49:K55)</f>
        <v>3993</v>
      </c>
      <c r="M49" s="170">
        <f t="shared" ref="M49:R49" si="12">M56+C49</f>
        <v>136</v>
      </c>
      <c r="N49" s="167">
        <f t="shared" si="12"/>
        <v>3716</v>
      </c>
      <c r="O49" s="167">
        <f t="shared" si="12"/>
        <v>253</v>
      </c>
      <c r="P49" s="167">
        <f t="shared" si="12"/>
        <v>17</v>
      </c>
      <c r="Q49" s="167">
        <f t="shared" si="12"/>
        <v>4122</v>
      </c>
      <c r="R49" s="167">
        <f t="shared" si="12"/>
        <v>7360</v>
      </c>
      <c r="S49" s="150">
        <f t="shared" si="9"/>
        <v>5837</v>
      </c>
      <c r="T49" s="151">
        <f t="shared" si="10"/>
        <v>206</v>
      </c>
      <c r="U49" s="152">
        <f t="shared" si="11"/>
        <v>6043</v>
      </c>
      <c r="V49" s="182"/>
    </row>
    <row r="50" spans="1:22" ht="13.15" customHeight="1" x14ac:dyDescent="0.3">
      <c r="A50" s="177">
        <v>43923</v>
      </c>
      <c r="B50" s="149" t="s">
        <v>104</v>
      </c>
      <c r="C50" s="153"/>
      <c r="D50" s="154"/>
      <c r="E50" s="154"/>
      <c r="F50" s="154"/>
      <c r="G50" s="168"/>
      <c r="H50" s="167"/>
      <c r="I50" s="181">
        <v>626</v>
      </c>
      <c r="J50" s="165">
        <v>28</v>
      </c>
      <c r="K50" s="41">
        <f t="shared" si="7"/>
        <v>654</v>
      </c>
      <c r="L50" s="169"/>
      <c r="M50" s="172"/>
      <c r="N50" s="154"/>
      <c r="O50" s="154"/>
      <c r="P50" s="154"/>
      <c r="Q50" s="168"/>
      <c r="R50" s="167"/>
      <c r="S50" s="150">
        <f t="shared" si="9"/>
        <v>5173</v>
      </c>
      <c r="T50" s="151">
        <f t="shared" si="10"/>
        <v>177</v>
      </c>
      <c r="U50" s="152">
        <f t="shared" si="11"/>
        <v>5350</v>
      </c>
      <c r="V50" s="182"/>
    </row>
    <row r="51" spans="1:22" ht="13.15" customHeight="1" x14ac:dyDescent="0.3">
      <c r="A51" s="177">
        <v>43922</v>
      </c>
      <c r="B51" s="149" t="s">
        <v>104</v>
      </c>
      <c r="C51" s="153"/>
      <c r="D51" s="154"/>
      <c r="E51" s="154"/>
      <c r="F51" s="154"/>
      <c r="G51" s="168"/>
      <c r="H51" s="167"/>
      <c r="I51" s="181">
        <v>614</v>
      </c>
      <c r="J51" s="165">
        <v>21</v>
      </c>
      <c r="K51" s="41">
        <f t="shared" si="7"/>
        <v>635</v>
      </c>
      <c r="L51" s="169"/>
      <c r="M51" s="172"/>
      <c r="N51" s="154"/>
      <c r="O51" s="154"/>
      <c r="P51" s="154"/>
      <c r="Q51" s="168"/>
      <c r="R51" s="167"/>
      <c r="S51" s="150">
        <f t="shared" si="9"/>
        <v>4547</v>
      </c>
      <c r="T51" s="151">
        <f t="shared" si="10"/>
        <v>149</v>
      </c>
      <c r="U51" s="152">
        <f t="shared" si="11"/>
        <v>4696</v>
      </c>
      <c r="V51" s="182"/>
    </row>
    <row r="52" spans="1:22" ht="13.15" customHeight="1" x14ac:dyDescent="0.3">
      <c r="A52" s="177">
        <v>43921</v>
      </c>
      <c r="B52" s="149" t="s">
        <v>104</v>
      </c>
      <c r="C52" s="153"/>
      <c r="D52" s="154"/>
      <c r="E52" s="154"/>
      <c r="F52" s="154"/>
      <c r="G52" s="168"/>
      <c r="H52" s="167"/>
      <c r="I52" s="181">
        <v>371</v>
      </c>
      <c r="J52" s="165">
        <v>15</v>
      </c>
      <c r="K52" s="41">
        <f t="shared" si="7"/>
        <v>386</v>
      </c>
      <c r="L52" s="169"/>
      <c r="M52" s="172"/>
      <c r="N52" s="154"/>
      <c r="O52" s="154"/>
      <c r="P52" s="154"/>
      <c r="Q52" s="168"/>
      <c r="R52" s="167"/>
      <c r="S52" s="150">
        <f t="shared" si="9"/>
        <v>3933</v>
      </c>
      <c r="T52" s="151">
        <f t="shared" si="10"/>
        <v>128</v>
      </c>
      <c r="U52" s="152">
        <f t="shared" si="11"/>
        <v>4061</v>
      </c>
      <c r="V52" s="182"/>
    </row>
    <row r="53" spans="1:22" ht="13.15" customHeight="1" x14ac:dyDescent="0.3">
      <c r="A53" s="177">
        <v>43920</v>
      </c>
      <c r="B53" s="149" t="s">
        <v>104</v>
      </c>
      <c r="C53" s="153"/>
      <c r="D53" s="154"/>
      <c r="E53" s="154"/>
      <c r="F53" s="154"/>
      <c r="G53" s="168"/>
      <c r="H53" s="167"/>
      <c r="I53" s="181">
        <v>607</v>
      </c>
      <c r="J53" s="165">
        <v>16</v>
      </c>
      <c r="K53" s="41">
        <f t="shared" si="7"/>
        <v>623</v>
      </c>
      <c r="L53" s="169"/>
      <c r="M53" s="172"/>
      <c r="N53" s="154"/>
      <c r="O53" s="154"/>
      <c r="P53" s="154"/>
      <c r="Q53" s="168"/>
      <c r="R53" s="167"/>
      <c r="S53" s="150">
        <f t="shared" si="9"/>
        <v>3562</v>
      </c>
      <c r="T53" s="151">
        <f t="shared" si="10"/>
        <v>113</v>
      </c>
      <c r="U53" s="152">
        <f t="shared" si="11"/>
        <v>3675</v>
      </c>
      <c r="V53" s="182"/>
    </row>
    <row r="54" spans="1:22" ht="13.15" customHeight="1" x14ac:dyDescent="0.3">
      <c r="A54" s="177">
        <v>43919</v>
      </c>
      <c r="B54" s="149" t="s">
        <v>104</v>
      </c>
      <c r="C54" s="153"/>
      <c r="D54" s="154"/>
      <c r="E54" s="154"/>
      <c r="F54" s="154"/>
      <c r="G54" s="168"/>
      <c r="H54" s="167"/>
      <c r="I54" s="181">
        <v>612</v>
      </c>
      <c r="J54" s="165">
        <v>18</v>
      </c>
      <c r="K54" s="41">
        <f t="shared" si="7"/>
        <v>630</v>
      </c>
      <c r="L54" s="169"/>
      <c r="M54" s="172"/>
      <c r="N54" s="154"/>
      <c r="O54" s="154"/>
      <c r="P54" s="154"/>
      <c r="Q54" s="168"/>
      <c r="R54" s="167"/>
      <c r="S54" s="150">
        <f t="shared" si="9"/>
        <v>2955</v>
      </c>
      <c r="T54" s="151">
        <f t="shared" si="10"/>
        <v>97</v>
      </c>
      <c r="U54" s="152">
        <f t="shared" si="11"/>
        <v>3052</v>
      </c>
      <c r="V54" s="182"/>
    </row>
    <row r="55" spans="1:22" ht="13.15" customHeight="1" x14ac:dyDescent="0.3">
      <c r="A55" s="177">
        <v>43918</v>
      </c>
      <c r="B55" s="149" t="s">
        <v>104</v>
      </c>
      <c r="C55" s="153"/>
      <c r="D55" s="154"/>
      <c r="E55" s="154"/>
      <c r="F55" s="154"/>
      <c r="G55" s="168"/>
      <c r="H55" s="167"/>
      <c r="I55" s="181">
        <v>357</v>
      </c>
      <c r="J55" s="165">
        <v>15</v>
      </c>
      <c r="K55" s="41">
        <f t="shared" si="7"/>
        <v>372</v>
      </c>
      <c r="L55" s="169"/>
      <c r="M55" s="172"/>
      <c r="N55" s="154"/>
      <c r="O55" s="154"/>
      <c r="P55" s="154"/>
      <c r="Q55" s="168"/>
      <c r="R55" s="167"/>
      <c r="S55" s="150">
        <f t="shared" si="9"/>
        <v>2343</v>
      </c>
      <c r="T55" s="151">
        <f t="shared" si="10"/>
        <v>79</v>
      </c>
      <c r="U55" s="152">
        <f t="shared" si="11"/>
        <v>2422</v>
      </c>
      <c r="V55" s="182"/>
    </row>
    <row r="56" spans="1:22" ht="13.15" customHeight="1" x14ac:dyDescent="0.3">
      <c r="A56" s="177">
        <v>43917</v>
      </c>
      <c r="B56" s="149" t="s">
        <v>104</v>
      </c>
      <c r="C56" s="185">
        <v>15</v>
      </c>
      <c r="D56" s="183">
        <v>501</v>
      </c>
      <c r="E56" s="183">
        <v>22</v>
      </c>
      <c r="F56" s="183">
        <v>1</v>
      </c>
      <c r="G56" s="167">
        <f>ONS_WeeklyRegistratedDeaths!AV33-ONS_WeeklyRegistratedDeaths!BC33</f>
        <v>539</v>
      </c>
      <c r="H56" s="186">
        <f>ONS_WeeklyOccurrenceDeaths!AV33-ONS_WeeklyOccurrenceDeaths!BC33</f>
        <v>1838</v>
      </c>
      <c r="I56" s="181">
        <v>359</v>
      </c>
      <c r="J56" s="165">
        <v>10</v>
      </c>
      <c r="K56" s="41">
        <f t="shared" si="7"/>
        <v>369</v>
      </c>
      <c r="L56" s="169">
        <f>SUM(K56:K62)</f>
        <v>1602</v>
      </c>
      <c r="M56" s="179">
        <f t="shared" ref="M56:R56" si="13">M63+C56</f>
        <v>16</v>
      </c>
      <c r="N56" s="183">
        <f t="shared" si="13"/>
        <v>606</v>
      </c>
      <c r="O56" s="183">
        <f t="shared" si="13"/>
        <v>24</v>
      </c>
      <c r="P56" s="183">
        <f t="shared" si="13"/>
        <v>1</v>
      </c>
      <c r="Q56" s="183">
        <f t="shared" si="13"/>
        <v>647</v>
      </c>
      <c r="R56" s="183">
        <f t="shared" si="13"/>
        <v>2281</v>
      </c>
      <c r="S56" s="150">
        <f t="shared" si="9"/>
        <v>1986</v>
      </c>
      <c r="T56" s="151">
        <f t="shared" si="10"/>
        <v>64</v>
      </c>
      <c r="U56" s="152">
        <f t="shared" si="11"/>
        <v>2050</v>
      </c>
      <c r="V56" s="182"/>
    </row>
    <row r="57" spans="1:22" ht="13.15" customHeight="1" x14ac:dyDescent="0.3">
      <c r="A57" s="177">
        <v>43916</v>
      </c>
      <c r="B57" s="149" t="s">
        <v>104</v>
      </c>
      <c r="C57" s="153"/>
      <c r="D57" s="154"/>
      <c r="E57" s="154"/>
      <c r="F57" s="154"/>
      <c r="G57" s="168"/>
      <c r="H57" s="167"/>
      <c r="I57" s="181">
        <v>324</v>
      </c>
      <c r="J57" s="165">
        <v>11</v>
      </c>
      <c r="K57" s="41">
        <f t="shared" si="7"/>
        <v>335</v>
      </c>
      <c r="L57" s="169"/>
      <c r="M57" s="172"/>
      <c r="N57" s="154"/>
      <c r="O57" s="154"/>
      <c r="P57" s="154"/>
      <c r="Q57" s="168"/>
      <c r="R57" s="167"/>
      <c r="S57" s="150">
        <f t="shared" si="9"/>
        <v>1627</v>
      </c>
      <c r="T57" s="151">
        <f t="shared" si="10"/>
        <v>54</v>
      </c>
      <c r="U57" s="152">
        <f t="shared" si="11"/>
        <v>1681</v>
      </c>
      <c r="V57" s="182"/>
    </row>
    <row r="58" spans="1:22" ht="13.15" customHeight="1" x14ac:dyDescent="0.3">
      <c r="A58" s="177">
        <v>43915</v>
      </c>
      <c r="B58" s="149" t="s">
        <v>104</v>
      </c>
      <c r="C58" s="153"/>
      <c r="D58" s="154"/>
      <c r="E58" s="154"/>
      <c r="F58" s="154"/>
      <c r="G58" s="168"/>
      <c r="H58" s="167"/>
      <c r="I58" s="181">
        <v>249</v>
      </c>
      <c r="J58" s="165">
        <v>10</v>
      </c>
      <c r="K58" s="41">
        <f t="shared" si="7"/>
        <v>259</v>
      </c>
      <c r="L58" s="169"/>
      <c r="M58" s="172"/>
      <c r="N58" s="154"/>
      <c r="O58" s="154"/>
      <c r="P58" s="154"/>
      <c r="Q58" s="168"/>
      <c r="R58" s="167"/>
      <c r="S58" s="150">
        <f t="shared" si="9"/>
        <v>1303</v>
      </c>
      <c r="T58" s="151">
        <f t="shared" si="10"/>
        <v>43</v>
      </c>
      <c r="U58" s="152">
        <f t="shared" si="11"/>
        <v>1346</v>
      </c>
      <c r="V58" s="182"/>
    </row>
    <row r="59" spans="1:22" ht="13.15" customHeight="1" x14ac:dyDescent="0.3">
      <c r="A59" s="177">
        <v>43914</v>
      </c>
      <c r="B59" s="149" t="s">
        <v>104</v>
      </c>
      <c r="C59" s="153"/>
      <c r="D59" s="154"/>
      <c r="E59" s="154"/>
      <c r="F59" s="154"/>
      <c r="G59" s="168"/>
      <c r="H59" s="167"/>
      <c r="I59" s="181">
        <v>202</v>
      </c>
      <c r="J59" s="165">
        <v>9</v>
      </c>
      <c r="K59" s="41">
        <f t="shared" si="7"/>
        <v>211</v>
      </c>
      <c r="L59" s="169"/>
      <c r="M59" s="172"/>
      <c r="N59" s="154"/>
      <c r="O59" s="154"/>
      <c r="P59" s="154"/>
      <c r="Q59" s="168"/>
      <c r="R59" s="167"/>
      <c r="S59" s="150">
        <f t="shared" si="9"/>
        <v>1054</v>
      </c>
      <c r="T59" s="151">
        <f t="shared" si="10"/>
        <v>33</v>
      </c>
      <c r="U59" s="152">
        <f t="shared" si="11"/>
        <v>1087</v>
      </c>
      <c r="V59" s="182"/>
    </row>
    <row r="60" spans="1:22" ht="13.15" customHeight="1" x14ac:dyDescent="0.3">
      <c r="A60" s="177">
        <v>43913</v>
      </c>
      <c r="B60" s="149" t="s">
        <v>104</v>
      </c>
      <c r="C60" s="153"/>
      <c r="D60" s="154"/>
      <c r="E60" s="154"/>
      <c r="F60" s="154"/>
      <c r="G60" s="168"/>
      <c r="H60" s="167"/>
      <c r="I60" s="181">
        <v>159</v>
      </c>
      <c r="J60" s="165">
        <v>4</v>
      </c>
      <c r="K60" s="41">
        <f t="shared" si="7"/>
        <v>163</v>
      </c>
      <c r="L60" s="169"/>
      <c r="M60" s="172"/>
      <c r="N60" s="154"/>
      <c r="O60" s="154"/>
      <c r="P60" s="154"/>
      <c r="Q60" s="168"/>
      <c r="R60" s="167"/>
      <c r="S60" s="150">
        <f t="shared" si="9"/>
        <v>852</v>
      </c>
      <c r="T60" s="151">
        <f t="shared" si="10"/>
        <v>24</v>
      </c>
      <c r="U60" s="152">
        <f t="shared" si="11"/>
        <v>876</v>
      </c>
      <c r="V60" s="182"/>
    </row>
    <row r="61" spans="1:22" ht="13.15" customHeight="1" x14ac:dyDescent="0.3">
      <c r="A61" s="177">
        <v>43912</v>
      </c>
      <c r="B61" s="149" t="s">
        <v>104</v>
      </c>
      <c r="C61" s="153"/>
      <c r="D61" s="154"/>
      <c r="E61" s="154"/>
      <c r="F61" s="154"/>
      <c r="G61" s="168"/>
      <c r="H61" s="168"/>
      <c r="I61" s="181">
        <v>150</v>
      </c>
      <c r="J61" s="165">
        <v>5</v>
      </c>
      <c r="K61" s="41">
        <f t="shared" si="7"/>
        <v>155</v>
      </c>
      <c r="L61" s="187"/>
      <c r="M61" s="172"/>
      <c r="N61" s="154"/>
      <c r="O61" s="154"/>
      <c r="P61" s="154"/>
      <c r="Q61" s="168"/>
      <c r="R61" s="168"/>
      <c r="S61" s="150">
        <f t="shared" si="9"/>
        <v>693</v>
      </c>
      <c r="T61" s="151">
        <f t="shared" si="10"/>
        <v>20</v>
      </c>
      <c r="U61" s="152">
        <f t="shared" si="11"/>
        <v>713</v>
      </c>
      <c r="V61" s="182"/>
    </row>
    <row r="62" spans="1:22" ht="13.15" customHeight="1" x14ac:dyDescent="0.3">
      <c r="A62" s="177">
        <v>43911</v>
      </c>
      <c r="B62" s="149" t="s">
        <v>104</v>
      </c>
      <c r="C62" s="153"/>
      <c r="D62" s="154"/>
      <c r="E62" s="154"/>
      <c r="F62" s="154"/>
      <c r="G62" s="168"/>
      <c r="H62" s="168"/>
      <c r="I62" s="181">
        <v>103</v>
      </c>
      <c r="J62" s="165">
        <v>7</v>
      </c>
      <c r="K62" s="41">
        <f t="shared" si="7"/>
        <v>110</v>
      </c>
      <c r="L62" s="187"/>
      <c r="M62" s="172"/>
      <c r="N62" s="154"/>
      <c r="O62" s="154"/>
      <c r="P62" s="154"/>
      <c r="Q62" s="168"/>
      <c r="R62" s="168"/>
      <c r="S62" s="150">
        <f t="shared" si="9"/>
        <v>543</v>
      </c>
      <c r="T62" s="151">
        <f t="shared" si="10"/>
        <v>15</v>
      </c>
      <c r="U62" s="152">
        <f t="shared" si="11"/>
        <v>558</v>
      </c>
      <c r="V62" s="182"/>
    </row>
    <row r="63" spans="1:22" ht="13.15" customHeight="1" x14ac:dyDescent="0.3">
      <c r="A63" s="177">
        <v>43910</v>
      </c>
      <c r="B63" s="149" t="s">
        <v>104</v>
      </c>
      <c r="C63" s="185">
        <v>1</v>
      </c>
      <c r="D63" s="183">
        <v>100</v>
      </c>
      <c r="E63" s="183">
        <v>2</v>
      </c>
      <c r="F63" s="183">
        <v>0</v>
      </c>
      <c r="G63" s="167">
        <f>ONS_WeeklyRegistratedDeaths!BC33-ONS_WeeklyRegistratedDeaths!BJ33</f>
        <v>103</v>
      </c>
      <c r="H63" s="167">
        <f>ONS_WeeklyOccurrenceDeaths!BC33-ONS_WeeklyOccurrenceDeaths!BJ33</f>
        <v>397</v>
      </c>
      <c r="I63" s="181">
        <v>106</v>
      </c>
      <c r="J63" s="165">
        <v>2</v>
      </c>
      <c r="K63" s="41">
        <f t="shared" si="7"/>
        <v>108</v>
      </c>
      <c r="L63" s="169">
        <f>SUM(K63:K69)</f>
        <v>386</v>
      </c>
      <c r="M63" s="179">
        <f t="shared" ref="M63:R63" si="14">M70+C63</f>
        <v>1</v>
      </c>
      <c r="N63" s="183">
        <f t="shared" si="14"/>
        <v>105</v>
      </c>
      <c r="O63" s="183">
        <f t="shared" si="14"/>
        <v>2</v>
      </c>
      <c r="P63" s="183">
        <f t="shared" si="14"/>
        <v>0</v>
      </c>
      <c r="Q63" s="183">
        <f t="shared" si="14"/>
        <v>108</v>
      </c>
      <c r="R63" s="183">
        <f t="shared" si="14"/>
        <v>443</v>
      </c>
      <c r="S63" s="150">
        <f t="shared" si="9"/>
        <v>440</v>
      </c>
      <c r="T63" s="151">
        <f t="shared" si="10"/>
        <v>8</v>
      </c>
      <c r="U63" s="152">
        <f t="shared" si="11"/>
        <v>448</v>
      </c>
      <c r="V63" s="182"/>
    </row>
    <row r="64" spans="1:22" ht="13.15" customHeight="1" x14ac:dyDescent="0.3">
      <c r="A64" s="177">
        <v>43909</v>
      </c>
      <c r="B64" s="149" t="s">
        <v>104</v>
      </c>
      <c r="C64" s="153"/>
      <c r="D64" s="154"/>
      <c r="E64" s="154"/>
      <c r="F64" s="154"/>
      <c r="G64" s="168"/>
      <c r="H64" s="168"/>
      <c r="I64" s="181">
        <v>62</v>
      </c>
      <c r="J64" s="165">
        <v>3</v>
      </c>
      <c r="K64" s="41">
        <f t="shared" si="7"/>
        <v>65</v>
      </c>
      <c r="L64" s="187"/>
      <c r="M64" s="172"/>
      <c r="N64" s="154"/>
      <c r="O64" s="154"/>
      <c r="P64" s="154"/>
      <c r="Q64" s="168"/>
      <c r="R64" s="168"/>
      <c r="S64" s="150">
        <f t="shared" si="9"/>
        <v>334</v>
      </c>
      <c r="T64" s="151">
        <f t="shared" si="10"/>
        <v>6</v>
      </c>
      <c r="U64" s="152">
        <f t="shared" si="11"/>
        <v>340</v>
      </c>
      <c r="V64" s="182"/>
    </row>
    <row r="65" spans="1:22" ht="13.15" customHeight="1" x14ac:dyDescent="0.3">
      <c r="A65" s="177">
        <v>43908</v>
      </c>
      <c r="B65" s="149" t="s">
        <v>104</v>
      </c>
      <c r="C65" s="153"/>
      <c r="D65" s="154"/>
      <c r="E65" s="154"/>
      <c r="F65" s="154"/>
      <c r="G65" s="168"/>
      <c r="H65" s="168"/>
      <c r="I65" s="181">
        <v>69</v>
      </c>
      <c r="J65" s="165">
        <v>0</v>
      </c>
      <c r="K65" s="41">
        <f t="shared" si="7"/>
        <v>69</v>
      </c>
      <c r="L65" s="187"/>
      <c r="M65" s="172"/>
      <c r="N65" s="154"/>
      <c r="O65" s="154"/>
      <c r="P65" s="154"/>
      <c r="Q65" s="168"/>
      <c r="R65" s="168"/>
      <c r="S65" s="150">
        <f t="shared" si="9"/>
        <v>272</v>
      </c>
      <c r="T65" s="151">
        <f t="shared" si="10"/>
        <v>3</v>
      </c>
      <c r="U65" s="152">
        <f t="shared" si="11"/>
        <v>275</v>
      </c>
      <c r="V65" s="182"/>
    </row>
    <row r="66" spans="1:22" ht="13.15" customHeight="1" x14ac:dyDescent="0.3">
      <c r="A66" s="177">
        <v>43907</v>
      </c>
      <c r="B66" s="149" t="s">
        <v>104</v>
      </c>
      <c r="C66" s="153"/>
      <c r="D66" s="154"/>
      <c r="E66" s="154"/>
      <c r="F66" s="154"/>
      <c r="G66" s="168"/>
      <c r="H66" s="168"/>
      <c r="I66" s="181">
        <v>48</v>
      </c>
      <c r="J66" s="165">
        <v>0</v>
      </c>
      <c r="K66" s="41">
        <f t="shared" si="7"/>
        <v>48</v>
      </c>
      <c r="L66" s="187"/>
      <c r="M66" s="172"/>
      <c r="N66" s="154"/>
      <c r="O66" s="154"/>
      <c r="P66" s="154"/>
      <c r="Q66" s="168"/>
      <c r="R66" s="168"/>
      <c r="S66" s="150">
        <f t="shared" si="9"/>
        <v>203</v>
      </c>
      <c r="T66" s="151">
        <f t="shared" si="10"/>
        <v>3</v>
      </c>
      <c r="U66" s="152">
        <f t="shared" si="11"/>
        <v>206</v>
      </c>
      <c r="V66" s="182"/>
    </row>
    <row r="67" spans="1:22" ht="13.15" customHeight="1" x14ac:dyDescent="0.3">
      <c r="A67" s="177">
        <v>43906</v>
      </c>
      <c r="B67" s="149" t="s">
        <v>104</v>
      </c>
      <c r="C67" s="153"/>
      <c r="D67" s="154"/>
      <c r="E67" s="154"/>
      <c r="F67" s="154"/>
      <c r="G67" s="168"/>
      <c r="H67" s="168"/>
      <c r="I67" s="181">
        <v>42</v>
      </c>
      <c r="J67" s="165">
        <v>3</v>
      </c>
      <c r="K67" s="41">
        <f t="shared" si="7"/>
        <v>45</v>
      </c>
      <c r="L67" s="187"/>
      <c r="M67" s="172"/>
      <c r="N67" s="154"/>
      <c r="O67" s="154"/>
      <c r="P67" s="154"/>
      <c r="Q67" s="168"/>
      <c r="R67" s="168"/>
      <c r="S67" s="150">
        <f t="shared" si="9"/>
        <v>155</v>
      </c>
      <c r="T67" s="151">
        <f t="shared" si="10"/>
        <v>3</v>
      </c>
      <c r="U67" s="152">
        <f t="shared" si="11"/>
        <v>158</v>
      </c>
      <c r="V67" s="182"/>
    </row>
    <row r="68" spans="1:22" ht="13.15" customHeight="1" x14ac:dyDescent="0.3">
      <c r="A68" s="177">
        <v>43905</v>
      </c>
      <c r="B68" s="149" t="s">
        <v>104</v>
      </c>
      <c r="C68" s="153"/>
      <c r="D68" s="154"/>
      <c r="E68" s="154"/>
      <c r="F68" s="154"/>
      <c r="G68" s="168"/>
      <c r="H68" s="168"/>
      <c r="I68" s="181">
        <v>28</v>
      </c>
      <c r="J68" s="165">
        <v>0</v>
      </c>
      <c r="K68" s="41">
        <f t="shared" si="7"/>
        <v>28</v>
      </c>
      <c r="L68" s="187"/>
      <c r="M68" s="172"/>
      <c r="N68" s="154"/>
      <c r="O68" s="154"/>
      <c r="P68" s="154"/>
      <c r="Q68" s="168"/>
      <c r="R68" s="168"/>
      <c r="S68" s="150">
        <f t="shared" si="9"/>
        <v>113</v>
      </c>
      <c r="T68" s="151">
        <f t="shared" si="10"/>
        <v>0</v>
      </c>
      <c r="U68" s="152">
        <f t="shared" si="11"/>
        <v>113</v>
      </c>
      <c r="V68" s="182"/>
    </row>
    <row r="69" spans="1:22" ht="13.15" customHeight="1" x14ac:dyDescent="0.3">
      <c r="A69" s="177">
        <v>43904</v>
      </c>
      <c r="B69" s="149" t="s">
        <v>104</v>
      </c>
      <c r="C69" s="153"/>
      <c r="D69" s="154"/>
      <c r="E69" s="154"/>
      <c r="F69" s="154"/>
      <c r="G69" s="168"/>
      <c r="H69" s="168"/>
      <c r="I69" s="181">
        <v>23</v>
      </c>
      <c r="J69" s="165"/>
      <c r="K69" s="41">
        <f t="shared" si="7"/>
        <v>23</v>
      </c>
      <c r="L69" s="187"/>
      <c r="M69" s="172"/>
      <c r="N69" s="154"/>
      <c r="O69" s="154"/>
      <c r="P69" s="154"/>
      <c r="Q69" s="168"/>
      <c r="R69" s="168"/>
      <c r="S69" s="150">
        <f t="shared" si="9"/>
        <v>85</v>
      </c>
      <c r="T69" s="151">
        <f t="shared" si="10"/>
        <v>0</v>
      </c>
      <c r="U69" s="152">
        <f t="shared" si="11"/>
        <v>85</v>
      </c>
      <c r="V69" s="182"/>
    </row>
    <row r="70" spans="1:22" ht="13.15" customHeight="1" x14ac:dyDescent="0.3">
      <c r="A70" s="177">
        <v>43903</v>
      </c>
      <c r="B70" s="149" t="s">
        <v>104</v>
      </c>
      <c r="C70" s="185">
        <v>0</v>
      </c>
      <c r="D70" s="183">
        <v>5</v>
      </c>
      <c r="E70" s="183">
        <v>0</v>
      </c>
      <c r="F70" s="183">
        <v>0</v>
      </c>
      <c r="G70" s="167">
        <f>ONS_WeeklyRegistratedDeaths!BJ33-ONS_WeeklyRegistratedDeaths!BQ33</f>
        <v>5</v>
      </c>
      <c r="H70" s="167">
        <f>ONS_WeeklyOccurrenceDeaths!BJ33-ONS_WeeklyOccurrenceDeaths!BQ33</f>
        <v>41</v>
      </c>
      <c r="I70" s="181">
        <v>19</v>
      </c>
      <c r="J70" s="188"/>
      <c r="K70" s="41">
        <f t="shared" si="7"/>
        <v>19</v>
      </c>
      <c r="L70" s="169">
        <f>SUM(K70:K76)</f>
        <v>55</v>
      </c>
      <c r="M70" s="179">
        <f t="shared" ref="M70:R70" si="15">M77+C70</f>
        <v>0</v>
      </c>
      <c r="N70" s="183">
        <f t="shared" si="15"/>
        <v>5</v>
      </c>
      <c r="O70" s="183">
        <f t="shared" si="15"/>
        <v>0</v>
      </c>
      <c r="P70" s="183">
        <f t="shared" si="15"/>
        <v>0</v>
      </c>
      <c r="Q70" s="183">
        <f t="shared" si="15"/>
        <v>5</v>
      </c>
      <c r="R70" s="183">
        <f t="shared" si="15"/>
        <v>46</v>
      </c>
      <c r="S70" s="150">
        <f t="shared" si="9"/>
        <v>62</v>
      </c>
      <c r="T70" s="151">
        <f t="shared" si="10"/>
        <v>0</v>
      </c>
      <c r="U70" s="152">
        <f t="shared" si="11"/>
        <v>62</v>
      </c>
      <c r="V70" s="182"/>
    </row>
    <row r="71" spans="1:22" ht="13.15" customHeight="1" x14ac:dyDescent="0.3">
      <c r="A71" s="177">
        <v>43902</v>
      </c>
      <c r="B71" s="149" t="s">
        <v>104</v>
      </c>
      <c r="C71" s="153"/>
      <c r="D71" s="154"/>
      <c r="E71" s="154"/>
      <c r="F71" s="154"/>
      <c r="G71" s="168"/>
      <c r="H71" s="168"/>
      <c r="I71" s="181">
        <v>14</v>
      </c>
      <c r="J71" s="188"/>
      <c r="K71" s="41">
        <f t="shared" si="7"/>
        <v>14</v>
      </c>
      <c r="L71" s="187"/>
      <c r="M71" s="172"/>
      <c r="N71" s="154"/>
      <c r="O71" s="154"/>
      <c r="P71" s="154"/>
      <c r="Q71" s="168"/>
      <c r="R71" s="168"/>
      <c r="S71" s="150">
        <f t="shared" si="9"/>
        <v>43</v>
      </c>
      <c r="T71" s="151">
        <f t="shared" si="10"/>
        <v>0</v>
      </c>
      <c r="U71" s="152">
        <f t="shared" si="11"/>
        <v>43</v>
      </c>
      <c r="V71" s="182"/>
    </row>
    <row r="72" spans="1:22" ht="13.15" customHeight="1" x14ac:dyDescent="0.3">
      <c r="A72" s="177">
        <v>43901</v>
      </c>
      <c r="B72" s="149" t="s">
        <v>104</v>
      </c>
      <c r="C72" s="153"/>
      <c r="D72" s="154"/>
      <c r="E72" s="154"/>
      <c r="F72" s="154"/>
      <c r="G72" s="168"/>
      <c r="H72" s="168"/>
      <c r="I72" s="181">
        <v>11</v>
      </c>
      <c r="J72" s="188"/>
      <c r="K72" s="41">
        <f t="shared" si="7"/>
        <v>11</v>
      </c>
      <c r="L72" s="187"/>
      <c r="M72" s="172"/>
      <c r="N72" s="154"/>
      <c r="O72" s="154"/>
      <c r="P72" s="154"/>
      <c r="Q72" s="168"/>
      <c r="R72" s="168"/>
      <c r="S72" s="150">
        <f t="shared" si="9"/>
        <v>29</v>
      </c>
      <c r="T72" s="151">
        <f t="shared" si="10"/>
        <v>0</v>
      </c>
      <c r="U72" s="152">
        <f t="shared" si="11"/>
        <v>29</v>
      </c>
      <c r="V72" s="182"/>
    </row>
    <row r="73" spans="1:22" ht="13.15" customHeight="1" x14ac:dyDescent="0.3">
      <c r="A73" s="177">
        <v>43900</v>
      </c>
      <c r="B73" s="149" t="s">
        <v>104</v>
      </c>
      <c r="C73" s="153"/>
      <c r="D73" s="154"/>
      <c r="E73" s="154"/>
      <c r="F73" s="154"/>
      <c r="G73" s="168"/>
      <c r="H73" s="168"/>
      <c r="I73" s="181">
        <v>1</v>
      </c>
      <c r="J73" s="188"/>
      <c r="K73" s="41">
        <f t="shared" si="7"/>
        <v>1</v>
      </c>
      <c r="L73" s="187"/>
      <c r="M73" s="172"/>
      <c r="N73" s="154"/>
      <c r="O73" s="154"/>
      <c r="P73" s="154"/>
      <c r="Q73" s="168"/>
      <c r="R73" s="168"/>
      <c r="S73" s="150">
        <f t="shared" si="9"/>
        <v>18</v>
      </c>
      <c r="T73" s="151">
        <f t="shared" si="10"/>
        <v>0</v>
      </c>
      <c r="U73" s="152">
        <f t="shared" si="11"/>
        <v>18</v>
      </c>
      <c r="V73" s="182"/>
    </row>
    <row r="74" spans="1:22" ht="13.15" customHeight="1" x14ac:dyDescent="0.3">
      <c r="A74" s="177">
        <v>43899</v>
      </c>
      <c r="B74" s="149" t="s">
        <v>104</v>
      </c>
      <c r="C74" s="153"/>
      <c r="D74" s="154"/>
      <c r="E74" s="154"/>
      <c r="F74" s="154"/>
      <c r="G74" s="168"/>
      <c r="H74" s="168"/>
      <c r="I74" s="181">
        <v>4</v>
      </c>
      <c r="J74" s="188"/>
      <c r="K74" s="41">
        <f t="shared" ref="K74:K82" si="16">I74+J74</f>
        <v>4</v>
      </c>
      <c r="L74" s="187"/>
      <c r="M74" s="172"/>
      <c r="N74" s="154"/>
      <c r="O74" s="154"/>
      <c r="P74" s="154"/>
      <c r="Q74" s="168"/>
      <c r="R74" s="168"/>
      <c r="S74" s="150">
        <f t="shared" si="9"/>
        <v>17</v>
      </c>
      <c r="T74" s="151">
        <f t="shared" si="10"/>
        <v>0</v>
      </c>
      <c r="U74" s="152">
        <f t="shared" si="11"/>
        <v>17</v>
      </c>
      <c r="V74" s="182"/>
    </row>
    <row r="75" spans="1:22" ht="13.15" customHeight="1" x14ac:dyDescent="0.3">
      <c r="A75" s="177">
        <v>43898</v>
      </c>
      <c r="B75" s="149" t="s">
        <v>104</v>
      </c>
      <c r="C75" s="153"/>
      <c r="D75" s="154"/>
      <c r="E75" s="154"/>
      <c r="F75" s="154"/>
      <c r="G75" s="168"/>
      <c r="H75" s="168"/>
      <c r="I75" s="181">
        <v>5</v>
      </c>
      <c r="J75" s="188"/>
      <c r="K75" s="41">
        <f t="shared" si="16"/>
        <v>5</v>
      </c>
      <c r="L75" s="187"/>
      <c r="M75" s="172"/>
      <c r="N75" s="154"/>
      <c r="O75" s="154"/>
      <c r="P75" s="154"/>
      <c r="Q75" s="168"/>
      <c r="R75" s="168"/>
      <c r="S75" s="150">
        <f t="shared" ref="S75:S81" si="17">S76+I75</f>
        <v>13</v>
      </c>
      <c r="T75" s="151">
        <f t="shared" ref="T75:T81" si="18">T76+J75</f>
        <v>0</v>
      </c>
      <c r="U75" s="152">
        <f t="shared" ref="U75:U81" si="19">U76+K75</f>
        <v>13</v>
      </c>
      <c r="V75" s="182"/>
    </row>
    <row r="76" spans="1:22" ht="13.15" customHeight="1" x14ac:dyDescent="0.3">
      <c r="A76" s="177">
        <v>43897</v>
      </c>
      <c r="B76" s="149" t="s">
        <v>104</v>
      </c>
      <c r="C76" s="153"/>
      <c r="D76" s="154"/>
      <c r="E76" s="154"/>
      <c r="F76" s="154"/>
      <c r="G76" s="168"/>
      <c r="H76" s="168"/>
      <c r="I76" s="181">
        <v>1</v>
      </c>
      <c r="J76" s="188"/>
      <c r="K76" s="41">
        <f t="shared" si="16"/>
        <v>1</v>
      </c>
      <c r="L76" s="187"/>
      <c r="M76" s="172"/>
      <c r="N76" s="154"/>
      <c r="O76" s="154"/>
      <c r="P76" s="154"/>
      <c r="Q76" s="168"/>
      <c r="R76" s="168"/>
      <c r="S76" s="150">
        <f t="shared" si="17"/>
        <v>8</v>
      </c>
      <c r="T76" s="151">
        <f t="shared" si="18"/>
        <v>0</v>
      </c>
      <c r="U76" s="152">
        <f t="shared" si="19"/>
        <v>8</v>
      </c>
      <c r="V76" s="182"/>
    </row>
    <row r="77" spans="1:22" ht="13.15" customHeight="1" x14ac:dyDescent="0.3">
      <c r="A77" s="177">
        <v>43896</v>
      </c>
      <c r="B77" s="149" t="s">
        <v>104</v>
      </c>
      <c r="C77" s="185">
        <v>0</v>
      </c>
      <c r="D77" s="183">
        <v>0</v>
      </c>
      <c r="E77" s="183">
        <v>0</v>
      </c>
      <c r="F77" s="183">
        <v>0</v>
      </c>
      <c r="G77" s="167">
        <f>ONS_WeeklyRegistratedDeaths!BQ33</f>
        <v>0</v>
      </c>
      <c r="H77" s="167">
        <f>ONS_WeeklyOccurrenceDeaths!BQ33</f>
        <v>5</v>
      </c>
      <c r="I77" s="181">
        <v>2</v>
      </c>
      <c r="J77" s="188"/>
      <c r="K77" s="41">
        <f t="shared" si="16"/>
        <v>2</v>
      </c>
      <c r="L77" s="169">
        <f>SUM(K77:K83)</f>
        <v>7</v>
      </c>
      <c r="M77" s="179">
        <f>C77</f>
        <v>0</v>
      </c>
      <c r="N77" s="183">
        <v>0</v>
      </c>
      <c r="O77" s="183">
        <f>E77</f>
        <v>0</v>
      </c>
      <c r="P77" s="183">
        <f>F77</f>
        <v>0</v>
      </c>
      <c r="Q77" s="186">
        <f>G77</f>
        <v>0</v>
      </c>
      <c r="R77" s="186">
        <f>H77</f>
        <v>5</v>
      </c>
      <c r="S77" s="150">
        <f t="shared" si="17"/>
        <v>7</v>
      </c>
      <c r="T77" s="151">
        <f t="shared" si="18"/>
        <v>0</v>
      </c>
      <c r="U77" s="152">
        <f t="shared" si="19"/>
        <v>7</v>
      </c>
      <c r="V77" s="182"/>
    </row>
    <row r="78" spans="1:22" ht="13.15" customHeight="1" x14ac:dyDescent="0.3">
      <c r="A78" s="177">
        <v>43895</v>
      </c>
      <c r="B78" s="149" t="s">
        <v>104</v>
      </c>
      <c r="C78" s="153"/>
      <c r="D78" s="154"/>
      <c r="E78" s="154"/>
      <c r="F78" s="154"/>
      <c r="G78" s="168"/>
      <c r="H78" s="168"/>
      <c r="I78" s="181">
        <v>2</v>
      </c>
      <c r="J78" s="188"/>
      <c r="K78" s="41">
        <f t="shared" si="16"/>
        <v>2</v>
      </c>
      <c r="L78" s="187"/>
      <c r="M78" s="172"/>
      <c r="N78" s="154"/>
      <c r="O78" s="154"/>
      <c r="P78" s="154"/>
      <c r="Q78" s="168"/>
      <c r="R78" s="168"/>
      <c r="S78" s="150">
        <f t="shared" si="17"/>
        <v>5</v>
      </c>
      <c r="T78" s="151">
        <f t="shared" si="18"/>
        <v>0</v>
      </c>
      <c r="U78" s="152">
        <f t="shared" si="19"/>
        <v>5</v>
      </c>
      <c r="V78" s="182"/>
    </row>
    <row r="79" spans="1:22" ht="13.15" customHeight="1" x14ac:dyDescent="0.3">
      <c r="A79" s="177">
        <v>43894</v>
      </c>
      <c r="B79" s="149" t="s">
        <v>104</v>
      </c>
      <c r="C79" s="153"/>
      <c r="D79" s="154"/>
      <c r="E79" s="154"/>
      <c r="F79" s="154"/>
      <c r="G79" s="168"/>
      <c r="H79" s="168"/>
      <c r="I79" s="181">
        <v>0</v>
      </c>
      <c r="J79" s="188"/>
      <c r="K79" s="41">
        <f t="shared" si="16"/>
        <v>0</v>
      </c>
      <c r="L79" s="187"/>
      <c r="M79" s="172"/>
      <c r="N79" s="154"/>
      <c r="O79" s="154"/>
      <c r="P79" s="154"/>
      <c r="Q79" s="168"/>
      <c r="R79" s="168"/>
      <c r="S79" s="150">
        <f t="shared" si="17"/>
        <v>3</v>
      </c>
      <c r="T79" s="151">
        <f t="shared" si="18"/>
        <v>0</v>
      </c>
      <c r="U79" s="152">
        <f t="shared" si="19"/>
        <v>3</v>
      </c>
      <c r="V79" s="182"/>
    </row>
    <row r="80" spans="1:22" ht="13.15" customHeight="1" x14ac:dyDescent="0.3">
      <c r="A80" s="177">
        <v>43893</v>
      </c>
      <c r="B80" s="149" t="s">
        <v>104</v>
      </c>
      <c r="C80" s="153"/>
      <c r="D80" s="154"/>
      <c r="E80" s="154"/>
      <c r="F80" s="154"/>
      <c r="G80" s="168"/>
      <c r="H80" s="168"/>
      <c r="I80" s="181">
        <v>2</v>
      </c>
      <c r="J80" s="188"/>
      <c r="K80" s="41">
        <f t="shared" si="16"/>
        <v>2</v>
      </c>
      <c r="L80" s="187"/>
      <c r="M80" s="172"/>
      <c r="N80" s="154"/>
      <c r="O80" s="154"/>
      <c r="P80" s="154"/>
      <c r="Q80" s="168"/>
      <c r="R80" s="168"/>
      <c r="S80" s="150">
        <f t="shared" si="17"/>
        <v>3</v>
      </c>
      <c r="T80" s="151">
        <f t="shared" si="18"/>
        <v>0</v>
      </c>
      <c r="U80" s="152">
        <f t="shared" si="19"/>
        <v>3</v>
      </c>
      <c r="V80" s="182"/>
    </row>
    <row r="81" spans="1:551" ht="13.15" customHeight="1" x14ac:dyDescent="0.3">
      <c r="A81" s="177">
        <v>43892</v>
      </c>
      <c r="B81" s="149" t="s">
        <v>104</v>
      </c>
      <c r="C81" s="153"/>
      <c r="D81" s="154"/>
      <c r="E81" s="154"/>
      <c r="F81" s="154"/>
      <c r="G81" s="168"/>
      <c r="H81" s="168"/>
      <c r="I81" s="181">
        <v>1</v>
      </c>
      <c r="J81" s="188"/>
      <c r="K81" s="41">
        <f t="shared" si="16"/>
        <v>1</v>
      </c>
      <c r="L81" s="187"/>
      <c r="M81" s="172"/>
      <c r="N81" s="154"/>
      <c r="O81" s="154"/>
      <c r="P81" s="154"/>
      <c r="Q81" s="168"/>
      <c r="R81" s="168"/>
      <c r="S81" s="150">
        <f t="shared" si="17"/>
        <v>1</v>
      </c>
      <c r="T81" s="151">
        <f t="shared" si="18"/>
        <v>0</v>
      </c>
      <c r="U81" s="152">
        <f t="shared" si="19"/>
        <v>1</v>
      </c>
      <c r="V81" s="182"/>
    </row>
    <row r="82" spans="1:551" ht="13.15" customHeight="1" x14ac:dyDescent="0.3">
      <c r="A82" s="189">
        <v>43891</v>
      </c>
      <c r="B82" s="190" t="s">
        <v>104</v>
      </c>
      <c r="C82" s="191"/>
      <c r="D82" s="192"/>
      <c r="E82" s="192"/>
      <c r="F82" s="192"/>
      <c r="G82" s="193"/>
      <c r="H82" s="193"/>
      <c r="I82" s="194">
        <v>0</v>
      </c>
      <c r="J82" s="195"/>
      <c r="K82" s="196">
        <f t="shared" si="16"/>
        <v>0</v>
      </c>
      <c r="L82" s="197"/>
      <c r="M82" s="198"/>
      <c r="N82" s="192"/>
      <c r="O82" s="192"/>
      <c r="P82" s="192"/>
      <c r="Q82" s="193"/>
      <c r="R82" s="193"/>
      <c r="S82" s="199">
        <f>I82</f>
        <v>0</v>
      </c>
      <c r="T82" s="200">
        <f>J82</f>
        <v>0</v>
      </c>
      <c r="U82" s="201">
        <f>K82</f>
        <v>0</v>
      </c>
      <c r="V82" s="182"/>
    </row>
    <row r="83" spans="1:551" x14ac:dyDescent="0.3">
      <c r="A83" s="202"/>
      <c r="B83" s="203"/>
      <c r="C83" s="203"/>
      <c r="D83" s="203"/>
      <c r="E83" s="203"/>
      <c r="F83" s="203"/>
      <c r="G83" s="204"/>
      <c r="H83" s="202"/>
      <c r="I83" s="202"/>
      <c r="J83" s="202"/>
      <c r="K83" s="202"/>
      <c r="L83" s="202"/>
      <c r="T83" s="182"/>
      <c r="U83" s="182"/>
      <c r="V83" s="182"/>
    </row>
    <row r="84" spans="1:551" x14ac:dyDescent="0.3">
      <c r="A84" s="202"/>
      <c r="B84" s="203"/>
      <c r="C84" s="203"/>
      <c r="D84" s="203"/>
      <c r="E84" s="203"/>
      <c r="F84" s="203"/>
      <c r="G84" s="204"/>
      <c r="H84" s="202"/>
      <c r="I84" s="202"/>
      <c r="J84" s="202"/>
      <c r="K84" s="202"/>
      <c r="L84" s="202"/>
      <c r="T84" s="182"/>
      <c r="U84" s="182"/>
      <c r="V84" s="182"/>
    </row>
    <row r="85" spans="1:551" x14ac:dyDescent="0.3">
      <c r="A85" s="205" t="s">
        <v>105</v>
      </c>
      <c r="B85" s="203"/>
      <c r="C85" s="203"/>
      <c r="D85" s="203"/>
      <c r="E85" s="203"/>
      <c r="F85" s="203"/>
      <c r="G85" s="204"/>
      <c r="H85" s="202"/>
      <c r="I85" s="202"/>
      <c r="J85" s="202"/>
      <c r="K85" s="202"/>
      <c r="L85" s="202"/>
      <c r="T85" s="182"/>
      <c r="U85" s="182"/>
      <c r="V85" s="182"/>
      <c r="RH85" s="70"/>
      <c r="RI85" s="70"/>
      <c r="RJ85" s="70"/>
      <c r="RK85" s="70"/>
      <c r="RL85" s="70"/>
      <c r="RM85" s="70"/>
      <c r="RN85" s="70"/>
      <c r="RO85" s="70"/>
      <c r="RP85" s="70"/>
      <c r="RQ85" s="70"/>
      <c r="RR85" s="70"/>
      <c r="RS85" s="70"/>
      <c r="RT85" s="70"/>
      <c r="RU85" s="70"/>
      <c r="RV85" s="70"/>
      <c r="RW85" s="70"/>
      <c r="RX85" s="70"/>
      <c r="RY85" s="70"/>
      <c r="RZ85" s="70"/>
      <c r="SA85" s="70"/>
      <c r="SB85" s="70"/>
      <c r="SC85" s="70"/>
      <c r="SD85" s="70"/>
      <c r="SE85" s="70"/>
      <c r="SF85" s="70"/>
      <c r="SG85" s="70"/>
      <c r="SH85" s="70"/>
      <c r="SI85" s="70"/>
      <c r="SJ85" s="70"/>
      <c r="SK85" s="70"/>
      <c r="SL85" s="70"/>
      <c r="SM85" s="70"/>
      <c r="SN85" s="70"/>
      <c r="SO85" s="70"/>
      <c r="SP85" s="70"/>
      <c r="SQ85" s="70"/>
      <c r="SR85" s="70"/>
      <c r="SS85" s="70"/>
      <c r="ST85" s="70"/>
      <c r="SU85" s="70"/>
      <c r="SV85" s="70"/>
      <c r="SW85" s="70"/>
      <c r="SX85" s="70"/>
      <c r="SY85" s="70"/>
      <c r="SZ85" s="70"/>
      <c r="TA85" s="70"/>
      <c r="TB85" s="70"/>
      <c r="TC85" s="70"/>
      <c r="TD85" s="70"/>
      <c r="TE85" s="70"/>
      <c r="TF85" s="70"/>
      <c r="TG85" s="70"/>
      <c r="TH85" s="70"/>
      <c r="TI85" s="70"/>
      <c r="TJ85" s="70"/>
      <c r="TK85" s="70"/>
      <c r="TL85" s="70"/>
      <c r="TM85" s="70"/>
      <c r="TN85" s="70"/>
      <c r="TO85" s="70"/>
      <c r="TP85" s="70"/>
      <c r="TQ85" s="70"/>
      <c r="TR85" s="70"/>
      <c r="TS85" s="70"/>
      <c r="TT85" s="70"/>
      <c r="TU85" s="70"/>
      <c r="TV85" s="70"/>
      <c r="TW85" s="70"/>
      <c r="TX85" s="70"/>
      <c r="TY85" s="70"/>
      <c r="TZ85" s="70"/>
      <c r="UA85" s="70"/>
      <c r="UB85" s="70"/>
      <c r="UC85" s="70"/>
      <c r="UD85" s="70"/>
      <c r="UE85" s="70"/>
    </row>
    <row r="86" spans="1:551" s="9" customFormat="1" x14ac:dyDescent="0.3">
      <c r="A86" s="9" t="s">
        <v>106</v>
      </c>
      <c r="C86" s="129"/>
      <c r="D86" s="129"/>
      <c r="E86" s="129"/>
      <c r="F86" s="129"/>
      <c r="G86" s="129"/>
      <c r="H86" s="129"/>
      <c r="I86" s="129"/>
      <c r="J86" s="129"/>
      <c r="K86" s="129"/>
      <c r="L86" s="129"/>
      <c r="T86" s="182"/>
      <c r="U86" s="182"/>
      <c r="V86" s="182"/>
    </row>
    <row r="87" spans="1:551" s="9" customFormat="1" x14ac:dyDescent="0.3">
      <c r="A87" s="181" t="s">
        <v>62</v>
      </c>
      <c r="B87" s="9" t="s">
        <v>107</v>
      </c>
      <c r="T87" s="182"/>
      <c r="U87" s="182"/>
      <c r="V87" s="182"/>
    </row>
    <row r="88" spans="1:551" s="9" customFormat="1" x14ac:dyDescent="0.3">
      <c r="A88" s="181" t="s">
        <v>61</v>
      </c>
      <c r="B88" s="206" t="s">
        <v>5</v>
      </c>
      <c r="T88" s="182"/>
      <c r="U88" s="182"/>
      <c r="V88" s="182"/>
    </row>
    <row r="89" spans="1:551" s="9" customFormat="1" x14ac:dyDescent="0.3">
      <c r="A89" s="9" t="s">
        <v>108</v>
      </c>
      <c r="T89" s="182"/>
      <c r="U89" s="182"/>
      <c r="V89" s="182"/>
    </row>
    <row r="90" spans="1:551" x14ac:dyDescent="0.3">
      <c r="A90" s="20" t="s">
        <v>109</v>
      </c>
      <c r="T90" s="182"/>
      <c r="U90" s="182"/>
      <c r="V90" s="182"/>
      <c r="RH90" s="70"/>
      <c r="RI90" s="70"/>
      <c r="RJ90" s="70"/>
      <c r="RK90" s="70"/>
      <c r="RL90" s="70"/>
      <c r="RM90" s="70"/>
      <c r="RN90" s="70"/>
      <c r="RO90" s="70"/>
      <c r="RP90" s="70"/>
      <c r="RQ90" s="70"/>
      <c r="RR90" s="70"/>
      <c r="RS90" s="70"/>
      <c r="RT90" s="70"/>
      <c r="RU90" s="70"/>
      <c r="RV90" s="70"/>
      <c r="RW90" s="70"/>
      <c r="RX90" s="70"/>
      <c r="RY90" s="70"/>
      <c r="RZ90" s="70"/>
      <c r="SA90" s="70"/>
      <c r="SB90" s="70"/>
      <c r="SC90" s="70"/>
      <c r="SD90" s="70"/>
      <c r="SE90" s="70"/>
      <c r="SF90" s="70"/>
      <c r="SG90" s="70"/>
      <c r="SH90" s="70"/>
      <c r="SI90" s="70"/>
      <c r="SJ90" s="70"/>
      <c r="SK90" s="70"/>
      <c r="SL90" s="70"/>
      <c r="SM90" s="70"/>
      <c r="SN90" s="70"/>
      <c r="SO90" s="70"/>
      <c r="SP90" s="70"/>
      <c r="SQ90" s="70"/>
      <c r="SR90" s="70"/>
      <c r="SS90" s="70"/>
      <c r="ST90" s="70"/>
      <c r="SU90" s="70"/>
      <c r="SV90" s="70"/>
      <c r="SW90" s="70"/>
      <c r="SX90" s="70"/>
      <c r="SY90" s="70"/>
      <c r="SZ90" s="70"/>
      <c r="TA90" s="70"/>
      <c r="TB90" s="70"/>
      <c r="TC90" s="70"/>
      <c r="TD90" s="70"/>
      <c r="TE90" s="70"/>
      <c r="TF90" s="70"/>
      <c r="TG90" s="70"/>
      <c r="TH90" s="70"/>
      <c r="TI90" s="70"/>
      <c r="TJ90" s="70"/>
      <c r="TK90" s="70"/>
      <c r="TL90" s="70"/>
      <c r="TM90" s="70"/>
      <c r="TN90" s="70"/>
      <c r="TO90" s="70"/>
      <c r="TP90" s="70"/>
      <c r="TQ90" s="70"/>
      <c r="TR90" s="70"/>
      <c r="TS90" s="70"/>
      <c r="TT90" s="70"/>
      <c r="TU90" s="70"/>
      <c r="TV90" s="70"/>
      <c r="TW90" s="70"/>
      <c r="TX90" s="70"/>
      <c r="TY90" s="70"/>
      <c r="TZ90" s="70"/>
      <c r="UA90" s="70"/>
      <c r="UB90" s="70"/>
      <c r="UC90" s="70"/>
      <c r="UD90" s="70"/>
      <c r="UE90" s="70"/>
    </row>
    <row r="91" spans="1:551" x14ac:dyDescent="0.3">
      <c r="A91" s="181" t="s">
        <v>62</v>
      </c>
      <c r="B91" s="207" t="s">
        <v>80</v>
      </c>
      <c r="RH91" s="70"/>
      <c r="RI91" s="70"/>
      <c r="RJ91" s="70"/>
      <c r="RK91" s="70"/>
      <c r="RL91" s="70"/>
      <c r="RM91" s="70"/>
      <c r="RN91" s="70"/>
      <c r="RO91" s="70"/>
      <c r="RP91" s="70"/>
      <c r="RQ91" s="70"/>
      <c r="RR91" s="70"/>
      <c r="RS91" s="70"/>
      <c r="RT91" s="70"/>
      <c r="RU91" s="70"/>
      <c r="RV91" s="70"/>
      <c r="RW91" s="70"/>
      <c r="RX91" s="70"/>
      <c r="RY91" s="70"/>
      <c r="RZ91" s="70"/>
      <c r="SA91" s="70"/>
      <c r="SB91" s="70"/>
      <c r="SC91" s="70"/>
      <c r="SD91" s="70"/>
      <c r="SE91" s="70"/>
      <c r="SF91" s="70"/>
      <c r="SG91" s="70"/>
      <c r="SH91" s="70"/>
      <c r="SI91" s="70"/>
      <c r="SJ91" s="70"/>
      <c r="SK91" s="70"/>
      <c r="SL91" s="70"/>
      <c r="SM91" s="70"/>
      <c r="SN91" s="70"/>
      <c r="SO91" s="70"/>
      <c r="SP91" s="70"/>
      <c r="SQ91" s="70"/>
      <c r="SR91" s="70"/>
      <c r="SS91" s="70"/>
      <c r="ST91" s="70"/>
      <c r="SU91" s="70"/>
      <c r="SV91" s="70"/>
      <c r="SW91" s="70"/>
      <c r="SX91" s="70"/>
      <c r="SY91" s="70"/>
      <c r="SZ91" s="70"/>
      <c r="TA91" s="70"/>
      <c r="TB91" s="70"/>
      <c r="TC91" s="70"/>
      <c r="TD91" s="70"/>
      <c r="TE91" s="70"/>
      <c r="TF91" s="70"/>
      <c r="TG91" s="70"/>
      <c r="TH91" s="70"/>
      <c r="TI91" s="70"/>
      <c r="TJ91" s="70"/>
      <c r="TK91" s="70"/>
      <c r="TL91" s="70"/>
      <c r="TM91" s="70"/>
      <c r="TN91" s="70"/>
      <c r="TO91" s="70"/>
      <c r="TP91" s="70"/>
      <c r="TQ91" s="70"/>
      <c r="TR91" s="70"/>
      <c r="TS91" s="70"/>
      <c r="TT91" s="70"/>
      <c r="TU91" s="70"/>
      <c r="TV91" s="70"/>
      <c r="TW91" s="70"/>
      <c r="TX91" s="70"/>
      <c r="TY91" s="70"/>
      <c r="TZ91" s="70"/>
      <c r="UA91" s="70"/>
      <c r="UB91" s="70"/>
      <c r="UC91" s="70"/>
      <c r="UD91" s="70"/>
      <c r="UE91" s="70"/>
    </row>
    <row r="92" spans="1:551" x14ac:dyDescent="0.3">
      <c r="A92" s="181" t="s">
        <v>61</v>
      </c>
      <c r="B92" s="208" t="s">
        <v>5</v>
      </c>
      <c r="RH92" s="70"/>
      <c r="RI92" s="70"/>
      <c r="RJ92" s="70"/>
      <c r="RK92" s="70"/>
      <c r="RL92" s="70"/>
      <c r="RM92" s="70"/>
      <c r="RN92" s="70"/>
      <c r="RO92" s="70"/>
      <c r="RP92" s="70"/>
      <c r="RQ92" s="70"/>
      <c r="RR92" s="70"/>
      <c r="RS92" s="70"/>
      <c r="RT92" s="70"/>
      <c r="RU92" s="70"/>
      <c r="RV92" s="70"/>
      <c r="RW92" s="70"/>
      <c r="RX92" s="70"/>
      <c r="RY92" s="70"/>
      <c r="RZ92" s="70"/>
      <c r="SA92" s="70"/>
      <c r="SB92" s="70"/>
      <c r="SC92" s="70"/>
      <c r="SD92" s="70"/>
      <c r="SE92" s="70"/>
      <c r="SF92" s="70"/>
      <c r="SG92" s="70"/>
      <c r="SH92" s="70"/>
      <c r="SI92" s="70"/>
      <c r="SJ92" s="70"/>
      <c r="SK92" s="70"/>
      <c r="SL92" s="70"/>
      <c r="SM92" s="70"/>
      <c r="SN92" s="70"/>
      <c r="SO92" s="70"/>
      <c r="SP92" s="70"/>
      <c r="SQ92" s="70"/>
      <c r="SR92" s="70"/>
      <c r="SS92" s="70"/>
      <c r="ST92" s="70"/>
      <c r="SU92" s="70"/>
      <c r="SV92" s="70"/>
      <c r="SW92" s="70"/>
      <c r="SX92" s="70"/>
      <c r="SY92" s="70"/>
      <c r="SZ92" s="70"/>
      <c r="TA92" s="70"/>
      <c r="TB92" s="70"/>
      <c r="TC92" s="70"/>
      <c r="TD92" s="70"/>
      <c r="TE92" s="70"/>
      <c r="TF92" s="70"/>
      <c r="TG92" s="70"/>
      <c r="TH92" s="70"/>
      <c r="TI92" s="70"/>
      <c r="TJ92" s="70"/>
      <c r="TK92" s="70"/>
      <c r="TL92" s="70"/>
      <c r="TM92" s="70"/>
      <c r="TN92" s="70"/>
      <c r="TO92" s="70"/>
      <c r="TP92" s="70"/>
      <c r="TQ92" s="70"/>
      <c r="TR92" s="70"/>
      <c r="TS92" s="70"/>
      <c r="TT92" s="70"/>
      <c r="TU92" s="70"/>
      <c r="TV92" s="70"/>
      <c r="TW92" s="70"/>
      <c r="TX92" s="70"/>
      <c r="TY92" s="70"/>
      <c r="TZ92" s="70"/>
      <c r="UA92" s="70"/>
      <c r="UB92" s="70"/>
      <c r="UC92" s="70"/>
      <c r="UD92" s="70"/>
      <c r="UE92" s="70"/>
    </row>
    <row r="93" spans="1:551" x14ac:dyDescent="0.3">
      <c r="A93" s="9" t="s">
        <v>110</v>
      </c>
      <c r="RH93" s="70"/>
      <c r="RI93" s="70"/>
      <c r="RJ93" s="70"/>
      <c r="RK93" s="70"/>
      <c r="RL93" s="70"/>
      <c r="RM93" s="70"/>
      <c r="RN93" s="70"/>
      <c r="RO93" s="70"/>
      <c r="RP93" s="70"/>
      <c r="RQ93" s="70"/>
      <c r="RR93" s="70"/>
      <c r="RS93" s="70"/>
      <c r="RT93" s="70"/>
      <c r="RU93" s="70"/>
      <c r="RV93" s="70"/>
      <c r="RW93" s="70"/>
      <c r="RX93" s="70"/>
      <c r="RY93" s="70"/>
      <c r="RZ93" s="70"/>
      <c r="SA93" s="70"/>
      <c r="SB93" s="70"/>
      <c r="SC93" s="70"/>
      <c r="SD93" s="70"/>
      <c r="SE93" s="70"/>
      <c r="SF93" s="70"/>
      <c r="SG93" s="70"/>
      <c r="SH93" s="70"/>
      <c r="SI93" s="70"/>
      <c r="SJ93" s="70"/>
      <c r="SK93" s="70"/>
      <c r="SL93" s="70"/>
      <c r="SM93" s="70"/>
      <c r="SN93" s="70"/>
      <c r="SO93" s="70"/>
      <c r="SP93" s="70"/>
      <c r="SQ93" s="70"/>
      <c r="SR93" s="70"/>
      <c r="SS93" s="70"/>
      <c r="ST93" s="70"/>
      <c r="SU93" s="70"/>
      <c r="SV93" s="70"/>
      <c r="SW93" s="70"/>
      <c r="SX93" s="70"/>
      <c r="SY93" s="70"/>
      <c r="SZ93" s="70"/>
      <c r="TA93" s="70"/>
      <c r="TB93" s="70"/>
      <c r="TC93" s="70"/>
      <c r="TD93" s="70"/>
      <c r="TE93" s="70"/>
      <c r="TF93" s="70"/>
      <c r="TG93" s="70"/>
      <c r="TH93" s="70"/>
      <c r="TI93" s="70"/>
      <c r="TJ93" s="70"/>
      <c r="TK93" s="70"/>
      <c r="TL93" s="70"/>
      <c r="TM93" s="70"/>
      <c r="TN93" s="70"/>
      <c r="TO93" s="70"/>
      <c r="TP93" s="70"/>
      <c r="TQ93" s="70"/>
      <c r="TR93" s="70"/>
      <c r="TS93" s="70"/>
      <c r="TT93" s="70"/>
      <c r="TU93" s="70"/>
      <c r="TV93" s="70"/>
      <c r="TW93" s="70"/>
      <c r="TX93" s="70"/>
      <c r="TY93" s="70"/>
      <c r="TZ93" s="70"/>
      <c r="UA93" s="70"/>
      <c r="UB93" s="70"/>
      <c r="UC93" s="70"/>
      <c r="UD93" s="70"/>
      <c r="UE93" s="70"/>
    </row>
    <row r="94" spans="1:551" x14ac:dyDescent="0.3">
      <c r="A94" s="181" t="s">
        <v>62</v>
      </c>
      <c r="B94" s="9" t="s">
        <v>111</v>
      </c>
      <c r="F94" s="9" t="s">
        <v>112</v>
      </c>
    </row>
    <row r="95" spans="1:551" x14ac:dyDescent="0.3">
      <c r="A95" s="181" t="s">
        <v>61</v>
      </c>
      <c r="B95" s="208" t="s">
        <v>113</v>
      </c>
    </row>
  </sheetData>
  <mergeCells count="20">
    <mergeCell ref="B2:U2"/>
    <mergeCell ref="C6:L6"/>
    <mergeCell ref="M6:U6"/>
    <mergeCell ref="C7:H7"/>
    <mergeCell ref="I7:K7"/>
    <mergeCell ref="M7:R7"/>
    <mergeCell ref="S7:U7"/>
    <mergeCell ref="A8:A9"/>
    <mergeCell ref="B8:B9"/>
    <mergeCell ref="C8:G8"/>
    <mergeCell ref="H8:H9"/>
    <mergeCell ref="I8:I9"/>
    <mergeCell ref="S8:S9"/>
    <mergeCell ref="T8:T9"/>
    <mergeCell ref="U8:U9"/>
    <mergeCell ref="J8:J9"/>
    <mergeCell ref="K8:K9"/>
    <mergeCell ref="L8:L9"/>
    <mergeCell ref="M8:Q8"/>
    <mergeCell ref="R8:R9"/>
  </mergeCells>
  <hyperlinks>
    <hyperlink ref="B88" r:id="rId1"/>
    <hyperlink ref="B92" r:id="rId2"/>
    <hyperlink ref="B95" r:id="rId3" location="!/vizhome/RapidCOVID-19virology-Public/Headlinesummary"/>
  </hyperlinks>
  <pageMargins left="0.78749999999999998" right="0.78749999999999998" top="1.0249999999999999" bottom="1.0249999999999999" header="0.78749999999999998" footer="0.78749999999999998"/>
  <pageSetup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2673</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ONS_WeeklyRegistratedDeaths</vt:lpstr>
      <vt:lpstr>ONS_WeeklyOccurrenceDeaths</vt:lpstr>
      <vt:lpstr>NHS_Daily_Data</vt:lpstr>
      <vt:lpstr>DailyTotal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Arianna CAPORALI</dc:creator>
  <dc:description/>
  <cp:lastModifiedBy>Arianna CAPORALI</cp:lastModifiedBy>
  <cp:revision>501</cp:revision>
  <dcterms:created xsi:type="dcterms:W3CDTF">2020-03-25T21:26:52Z</dcterms:created>
  <dcterms:modified xsi:type="dcterms:W3CDTF">2020-06-10T08:06:48Z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