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67" i="9" l="1"/>
  <c r="N467" i="9"/>
  <c r="O467" i="9"/>
  <c r="P467" i="9"/>
  <c r="S467" i="9" s="1"/>
  <c r="Q467" i="9"/>
  <c r="R467" i="9" s="1"/>
  <c r="F467" i="9"/>
  <c r="M466" i="9" l="1"/>
  <c r="N466" i="9"/>
  <c r="O466" i="9"/>
  <c r="P466" i="9"/>
  <c r="Q466" i="9"/>
  <c r="R466" i="9" s="1"/>
  <c r="S466" i="9"/>
  <c r="F466" i="9"/>
  <c r="N465" i="9"/>
  <c r="O465" i="9"/>
  <c r="P465" i="9"/>
  <c r="S465" i="9" s="1"/>
  <c r="Q465" i="9"/>
  <c r="R465" i="9" s="1"/>
  <c r="M465" i="9"/>
  <c r="F465" i="9"/>
  <c r="N464" i="9" l="1"/>
  <c r="O464" i="9"/>
  <c r="P464" i="9"/>
  <c r="S464" i="9" s="1"/>
  <c r="Q464" i="9"/>
  <c r="R464" i="9" s="1"/>
  <c r="M464" i="9"/>
  <c r="F464" i="9"/>
  <c r="N463" i="9" l="1"/>
  <c r="O463" i="9"/>
  <c r="P463" i="9"/>
  <c r="S463" i="9" s="1"/>
  <c r="Q463" i="9"/>
  <c r="M463" i="9"/>
  <c r="F463" i="9"/>
  <c r="R463" i="9" l="1"/>
  <c r="M462" i="9"/>
  <c r="N462" i="9"/>
  <c r="O462" i="9"/>
  <c r="P462" i="9"/>
  <c r="S462" i="9" s="1"/>
  <c r="Q462" i="9"/>
  <c r="R462" i="9"/>
  <c r="F462" i="9"/>
  <c r="M461" i="9" l="1"/>
  <c r="N461" i="9"/>
  <c r="O461" i="9"/>
  <c r="P461" i="9"/>
  <c r="S461" i="9" s="1"/>
  <c r="Q461" i="9"/>
  <c r="R461" i="9"/>
  <c r="F461" i="9"/>
  <c r="M460" i="9" l="1"/>
  <c r="N460" i="9"/>
  <c r="O460" i="9"/>
  <c r="P460" i="9"/>
  <c r="Q460" i="9"/>
  <c r="R460" i="9" s="1"/>
  <c r="S460" i="9"/>
  <c r="F460" i="9"/>
  <c r="N459" i="9"/>
  <c r="O459" i="9"/>
  <c r="P459" i="9"/>
  <c r="Q459" i="9"/>
  <c r="R459" i="9" s="1"/>
  <c r="S459" i="9"/>
  <c r="M459" i="9"/>
  <c r="F459" i="9"/>
  <c r="M458" i="9"/>
  <c r="N458" i="9"/>
  <c r="O458" i="9"/>
  <c r="P458" i="9"/>
  <c r="Q458" i="9"/>
  <c r="R458" i="9" s="1"/>
  <c r="S458" i="9"/>
  <c r="F458" i="9"/>
  <c r="M457" i="9" l="1"/>
  <c r="N457" i="9"/>
  <c r="O457" i="9"/>
  <c r="P457" i="9"/>
  <c r="S457" i="9" s="1"/>
  <c r="Q457" i="9"/>
  <c r="F457" i="9"/>
  <c r="R457" i="9" l="1"/>
  <c r="M456" i="9"/>
  <c r="N456" i="9"/>
  <c r="O456" i="9"/>
  <c r="P456" i="9"/>
  <c r="R456" i="9" s="1"/>
  <c r="Q456" i="9"/>
  <c r="F456" i="9"/>
  <c r="S456" i="9" l="1"/>
  <c r="F441" i="9"/>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50"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 r="A74" i="7" l="1"/>
  <c r="A145" i="7"/>
  <c r="A64" i="7"/>
  <c r="A19" i="7"/>
  <c r="A53" i="7"/>
  <c r="A119" i="7"/>
  <c r="A202" i="7"/>
  <c r="A247" i="7"/>
  <c r="A11" i="7"/>
  <c r="A129" i="7"/>
  <c r="A125" i="7"/>
  <c r="A47" i="7"/>
  <c r="A45" i="7"/>
  <c r="A130" i="7"/>
  <c r="A136" i="7"/>
  <c r="A96" i="7"/>
  <c r="A165" i="7"/>
  <c r="A84" i="7"/>
  <c r="A80" i="7"/>
  <c r="A14" i="7"/>
  <c r="A27" i="7"/>
  <c r="A170" i="7"/>
  <c r="A126" i="7"/>
  <c r="A46" i="7"/>
  <c r="A177" i="7"/>
  <c r="A50" i="7"/>
  <c r="A138" i="7"/>
  <c r="A12" i="7"/>
  <c r="A6" i="7"/>
  <c r="A87" i="7"/>
  <c r="A160" i="7"/>
  <c r="A154" i="7"/>
  <c r="A208" i="7"/>
  <c r="A209" i="7"/>
  <c r="A217" i="7"/>
  <c r="A220" i="7"/>
  <c r="A230" i="7"/>
  <c r="A236" i="7"/>
  <c r="A243" i="7"/>
  <c r="A253" i="7"/>
  <c r="A171" i="7"/>
  <c r="A98" i="7"/>
  <c r="A110" i="7"/>
  <c r="A49" i="7"/>
  <c r="A176" i="7"/>
  <c r="A65" i="7"/>
  <c r="A91" i="7"/>
  <c r="A42" i="7"/>
  <c r="A41" i="7"/>
  <c r="A180" i="7"/>
  <c r="A92" i="7"/>
  <c r="A30" i="7"/>
  <c r="A63" i="7"/>
  <c r="A29" i="7"/>
  <c r="A7" i="7"/>
  <c r="A197" i="7"/>
  <c r="A187" i="7"/>
  <c r="A190" i="7"/>
  <c r="A9" i="7"/>
  <c r="A105" i="7"/>
  <c r="A191" i="7"/>
  <c r="A88" i="7"/>
  <c r="A44" i="7"/>
  <c r="A101" i="7"/>
  <c r="A15" i="7"/>
  <c r="A67" i="7"/>
  <c r="A109" i="7"/>
  <c r="A196" i="7"/>
  <c r="A48" i="7"/>
  <c r="A99" i="7"/>
  <c r="A204" i="7"/>
  <c r="A205" i="7"/>
  <c r="A213" i="7"/>
  <c r="A233" i="7"/>
  <c r="A239" i="7"/>
  <c r="A246" i="7"/>
  <c r="A251" i="7"/>
  <c r="A212" i="7"/>
  <c r="A189" i="7"/>
  <c r="A35" i="7"/>
  <c r="A114" i="7"/>
  <c r="A106" i="7"/>
  <c r="A51" i="7"/>
  <c r="A13" i="7"/>
  <c r="A78" i="7"/>
  <c r="A66" i="7"/>
  <c r="A127" i="7"/>
  <c r="A183" i="7"/>
  <c r="A173" i="7"/>
  <c r="A150" i="7"/>
  <c r="A121" i="7"/>
  <c r="A77" i="7"/>
  <c r="A52" i="7"/>
  <c r="A75" i="7"/>
  <c r="A156" i="7"/>
  <c r="A70" i="7"/>
  <c r="A113" i="7"/>
  <c r="A43" i="7"/>
  <c r="A73" i="7"/>
  <c r="A131" i="7"/>
  <c r="A167" i="7"/>
  <c r="A31" i="7"/>
  <c r="A192" i="7"/>
  <c r="A211" i="7"/>
  <c r="A201" i="7"/>
  <c r="A223" i="7"/>
  <c r="A229" i="7"/>
  <c r="A235" i="7"/>
  <c r="A242" i="7"/>
  <c r="A140" i="7"/>
  <c r="A122" i="7"/>
  <c r="A137" i="7"/>
  <c r="A172" i="7"/>
  <c r="A60" i="7"/>
  <c r="A85" i="7"/>
  <c r="A10" i="7"/>
  <c r="A17" i="7"/>
  <c r="A141" i="7"/>
  <c r="A97" i="7"/>
  <c r="A28" i="7"/>
  <c r="A162" i="7"/>
  <c r="A56" i="7"/>
  <c r="A123" i="7"/>
  <c r="A182" i="7"/>
  <c r="A112" i="7"/>
  <c r="A32" i="7"/>
  <c r="A71" i="7"/>
  <c r="A155" i="7"/>
  <c r="A4" i="7"/>
  <c r="A158" i="7"/>
  <c r="A198" i="7"/>
  <c r="A68" i="7"/>
  <c r="A181" i="7"/>
  <c r="A25" i="7"/>
  <c r="A207" i="7"/>
  <c r="A216" i="7"/>
  <c r="A222" i="7"/>
  <c r="A228" i="7"/>
  <c r="A238" i="7"/>
  <c r="A241" i="7"/>
  <c r="A161" i="7"/>
  <c r="A139" i="7"/>
  <c r="A21" i="7"/>
  <c r="A163" i="7"/>
  <c r="A69" i="7"/>
  <c r="A214" i="7"/>
  <c r="A248" i="7"/>
  <c r="A149" i="7"/>
  <c r="A188" i="7"/>
  <c r="A152" i="7"/>
  <c r="A36" i="7"/>
  <c r="A94" i="7"/>
  <c r="A86" i="7"/>
  <c r="A34" i="7"/>
  <c r="A39" i="7"/>
  <c r="A72" i="7"/>
  <c r="A95" i="7"/>
  <c r="A38" i="7"/>
  <c r="A194" i="7"/>
  <c r="A89" i="7"/>
  <c r="A59" i="7"/>
  <c r="A117" i="7"/>
  <c r="A111" i="7"/>
  <c r="A100" i="7"/>
  <c r="A93" i="7"/>
  <c r="A115" i="7"/>
  <c r="A135" i="7"/>
  <c r="A185" i="7"/>
  <c r="A103" i="7"/>
  <c r="A166" i="7"/>
  <c r="A169" i="7"/>
  <c r="A200" i="7"/>
  <c r="A203" i="7"/>
  <c r="A219" i="7"/>
  <c r="A225" i="7"/>
  <c r="A231" i="7"/>
  <c r="A234" i="7"/>
  <c r="A252" i="7"/>
  <c r="A18" i="7"/>
  <c r="A179" i="7"/>
  <c r="A90" i="7"/>
  <c r="A157" i="7"/>
  <c r="A104" i="7"/>
  <c r="A224" i="7"/>
  <c r="A240" i="7"/>
  <c r="A37" i="7"/>
  <c r="A40" i="7"/>
  <c r="A174" i="7"/>
  <c r="A118" i="7"/>
  <c r="A144" i="7"/>
  <c r="A16" i="7"/>
  <c r="A57" i="7"/>
  <c r="A62" i="7"/>
  <c r="A143" i="7"/>
  <c r="A33" i="7"/>
  <c r="A61" i="7"/>
  <c r="A54" i="7"/>
  <c r="A133" i="7"/>
  <c r="A178" i="7"/>
  <c r="A164" i="7"/>
  <c r="A148" i="7"/>
  <c r="A168" i="7"/>
  <c r="A147" i="7"/>
  <c r="A20" i="7"/>
  <c r="A159" i="7"/>
  <c r="A8" i="7"/>
  <c r="A151" i="7"/>
  <c r="A195" i="7"/>
  <c r="A83" i="7"/>
  <c r="A199" i="7"/>
  <c r="A210" i="7"/>
  <c r="A215" i="7"/>
  <c r="A221" i="7"/>
  <c r="A227" i="7"/>
  <c r="A245" i="7"/>
  <c r="A249" i="7"/>
  <c r="A5" i="7"/>
  <c r="A58" i="7"/>
  <c r="A232" i="7"/>
  <c r="A142" i="7"/>
  <c r="A134" i="7"/>
  <c r="A116" i="7"/>
  <c r="A184" i="7"/>
  <c r="A22" i="7"/>
  <c r="A107" i="7"/>
  <c r="A124" i="7"/>
  <c r="A108" i="7"/>
  <c r="A153" i="7"/>
  <c r="A55" i="7"/>
  <c r="A81" i="7"/>
  <c r="A146" i="7"/>
  <c r="A132" i="7"/>
  <c r="A128" i="7"/>
  <c r="A26" i="7"/>
  <c r="A23" i="7"/>
  <c r="A193" i="7"/>
  <c r="A24" i="7"/>
  <c r="A120" i="7"/>
  <c r="A102" i="7"/>
  <c r="A82" i="7"/>
  <c r="A76" i="7"/>
  <c r="A175" i="7"/>
  <c r="A186" i="7"/>
  <c r="A79" i="7"/>
  <c r="A206" i="7"/>
  <c r="A218" i="7"/>
  <c r="A226" i="7"/>
  <c r="A237" i="7"/>
  <c r="A244" i="7"/>
</calcChain>
</file>

<file path=xl/sharedStrings.xml><?xml version="1.0" encoding="utf-8"?>
<sst xmlns="http://schemas.openxmlformats.org/spreadsheetml/2006/main" count="833" uniqueCount="409">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</sst>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0" fontId="64" fillId="0" borderId="0" xfId="0" applyFont="1"/>
    <xf numFmtId="14" fontId="0" fillId="0" borderId="0" xfId="0" applyNumberFormat="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e525b8098e324b74"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20-21'!$A$4:$A$153</c:f>
              <c:strCache>
                <c:ptCount val="150"/>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strCache>
            </c:strRef>
          </c:cat>
          <c:val>
            <c:numRef>
              <c:f>'Table 9a - School absence 20-21'!$E$4:$E$153</c:f>
              <c:numCache>
                <c:formatCode>0.0%</c:formatCode>
                <c:ptCount val="150"/>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2.01184469E-2</c:v>
                </c:pt>
                <c:pt idx="146">
                  <c:v>1.4415635099999999E-2</c:v>
                </c:pt>
                <c:pt idx="147">
                  <c:v>1.7831144300000001E-2</c:v>
                </c:pt>
                <c:pt idx="148">
                  <c:v>1.9752126700000001E-2</c:v>
                </c:pt>
                <c:pt idx="149">
                  <c:v>2.0568866599999999E-2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20-21'!$A$4:$A$153</c:f>
              <c:strCache>
                <c:ptCount val="150"/>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strCache>
            </c:strRef>
          </c:cat>
          <c:val>
            <c:numRef>
              <c:f>'Table 9a - School absence 20-21'!$D$4:$D$153</c:f>
              <c:numCache>
                <c:formatCode>0.0%</c:formatCode>
                <c:ptCount val="150"/>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9.6315591899999997E-2</c:v>
                </c:pt>
                <c:pt idx="146">
                  <c:v>9.4526284099999996E-2</c:v>
                </c:pt>
                <c:pt idx="147">
                  <c:v>8.0614393899999998E-2</c:v>
                </c:pt>
                <c:pt idx="148">
                  <c:v>8.0161072399999991E-2</c:v>
                </c:pt>
                <c:pt idx="149">
                  <c:v>8.6206621499999997E-2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Discharges'!$A$4:$A$415</c:f>
              <c:strCache>
                <c:ptCount val="412"/>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strCache>
            </c:strRef>
          </c:cat>
          <c:val>
            <c:numRef>
              <c:f>'Table 4 - Delayed Discharges'!$C$4:$C$415</c:f>
              <c:numCache>
                <c:formatCode>_(* #,##0_);_(* \(#,##0\);_(* "-"??_);_(@_)</c:formatCode>
                <c:ptCount val="41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pt idx="404" formatCode="General">
                  <c:v>1116</c:v>
                </c:pt>
                <c:pt idx="411" formatCode="General">
                  <c:v>1129</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Workforce'!$B$117:$B$177</c:f>
              <c:numCache>
                <c:formatCode>#,##0</c:formatCode>
                <c:ptCount val="6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Workforce'!$C$117:$C$177</c:f>
              <c:numCache>
                <c:formatCode>#,##0</c:formatCode>
                <c:ptCount val="6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Workforce'!$D$117:$D$177</c:f>
              <c:numCache>
                <c:formatCode>#,##0</c:formatCode>
                <c:ptCount val="6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63</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120649</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2" sqref="A32"/>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7"/>
  <sheetViews>
    <sheetView showGridLines="0" zoomScale="90" zoomScaleNormal="90" workbookViewId="0">
      <pane xSplit="1" ySplit="2" topLeftCell="B153"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37">
        <v>635.42857142857144</v>
      </c>
      <c r="C174" s="537">
        <v>11.428571428571429</v>
      </c>
      <c r="D174" s="537">
        <v>480.28571428571428</v>
      </c>
      <c r="E174" s="44">
        <v>1127.1428571428571</v>
      </c>
    </row>
    <row r="175" spans="1:7" x14ac:dyDescent="0.25">
      <c r="A175" s="113" t="s">
        <v>398</v>
      </c>
      <c r="B175" s="537">
        <v>622.57142857142856</v>
      </c>
      <c r="C175" s="537">
        <v>10.428571428571429</v>
      </c>
      <c r="D175" s="537">
        <v>494.42857142857144</v>
      </c>
      <c r="E175" s="44">
        <v>1127.4285714285716</v>
      </c>
    </row>
    <row r="176" spans="1:7" x14ac:dyDescent="0.25">
      <c r="A176" s="113" t="s">
        <v>402</v>
      </c>
      <c r="B176" s="537">
        <v>643.28571428571433</v>
      </c>
      <c r="C176" s="537">
        <v>15</v>
      </c>
      <c r="D176" s="537">
        <v>498.71428571428572</v>
      </c>
      <c r="E176" s="44">
        <v>1157</v>
      </c>
    </row>
    <row r="177" spans="1:5" x14ac:dyDescent="0.25">
      <c r="A177" s="113" t="s">
        <v>406</v>
      </c>
      <c r="B177" s="537">
        <v>684.28571428571433</v>
      </c>
      <c r="C177" s="537">
        <v>15.142857142857142</v>
      </c>
      <c r="D177" s="537">
        <v>538.14285714285711</v>
      </c>
      <c r="E177" s="44">
        <v>1237.5714285714284</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7"/>
  <sheetViews>
    <sheetView showGridLines="0" zoomScale="89" zoomScaleNormal="90" workbookViewId="0">
      <pane ySplit="3" topLeftCell="A51"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c r="D64" s="563"/>
    </row>
    <row r="65" spans="1:3" x14ac:dyDescent="0.25">
      <c r="A65" s="217">
        <v>19</v>
      </c>
      <c r="B65" s="222" t="s">
        <v>399</v>
      </c>
      <c r="C65" s="207">
        <v>2</v>
      </c>
    </row>
    <row r="66" spans="1:3" x14ac:dyDescent="0.25">
      <c r="A66" s="217">
        <v>20</v>
      </c>
      <c r="B66" s="222" t="s">
        <v>403</v>
      </c>
      <c r="C66" s="207">
        <v>4</v>
      </c>
    </row>
    <row r="67" spans="1:3" x14ac:dyDescent="0.25">
      <c r="A67" s="217">
        <v>21</v>
      </c>
      <c r="B67" s="222" t="s">
        <v>408</v>
      </c>
      <c r="C67" s="207">
        <v>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60"/>
  <sheetViews>
    <sheetView showGridLines="0" zoomScale="90" zoomScaleNormal="90" workbookViewId="0">
      <pane xSplit="1" ySplit="2" topLeftCell="B49"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36"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row r="58" spans="1:7" x14ac:dyDescent="0.25">
      <c r="A58" s="11">
        <v>44334</v>
      </c>
      <c r="B58" s="385">
        <v>245</v>
      </c>
      <c r="C58" s="385">
        <v>732</v>
      </c>
      <c r="D58" s="256">
        <v>0.69</v>
      </c>
      <c r="E58" s="112">
        <v>37231</v>
      </c>
      <c r="F58" s="83">
        <v>7.0000000000000001E-3</v>
      </c>
    </row>
    <row r="59" spans="1:7" x14ac:dyDescent="0.25">
      <c r="A59" s="11">
        <v>44341</v>
      </c>
      <c r="B59" s="385">
        <v>262</v>
      </c>
      <c r="C59" s="385">
        <v>736</v>
      </c>
      <c r="D59" s="256">
        <v>0.69</v>
      </c>
      <c r="E59" s="112">
        <v>37699</v>
      </c>
      <c r="F59" s="83">
        <v>7.0000000000000001E-3</v>
      </c>
    </row>
    <row r="60" spans="1:7" x14ac:dyDescent="0.25">
      <c r="A60" s="11">
        <v>44348</v>
      </c>
      <c r="B60" s="385">
        <v>258</v>
      </c>
      <c r="C60" s="385">
        <v>690</v>
      </c>
      <c r="D60" s="256">
        <v>0.65</v>
      </c>
      <c r="E60" s="112">
        <v>35501</v>
      </c>
      <c r="F60"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2"/>
  <sheetViews>
    <sheetView showGridLines="0" zoomScale="89" zoomScaleNormal="90" workbookViewId="0">
      <pane ySplit="3" topLeftCell="A34"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row r="50" spans="1:4" x14ac:dyDescent="0.25">
      <c r="A50" s="397">
        <v>20</v>
      </c>
      <c r="B50" s="225">
        <v>44335</v>
      </c>
      <c r="C50" s="207">
        <v>26</v>
      </c>
      <c r="D50" s="76">
        <v>0.02</v>
      </c>
    </row>
    <row r="51" spans="1:4" x14ac:dyDescent="0.25">
      <c r="A51" s="397">
        <v>21</v>
      </c>
      <c r="B51" s="225">
        <v>44342</v>
      </c>
      <c r="C51" s="2">
        <v>18</v>
      </c>
      <c r="D51" s="76">
        <v>0.02</v>
      </c>
    </row>
    <row r="52" spans="1:4" x14ac:dyDescent="0.25">
      <c r="A52" s="397">
        <v>22</v>
      </c>
      <c r="B52" s="225">
        <v>44349</v>
      </c>
      <c r="C52" s="207">
        <v>17</v>
      </c>
      <c r="D52"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54"/>
  <sheetViews>
    <sheetView workbookViewId="0">
      <pane xSplit="1" ySplit="3" topLeftCell="B432"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row r="434" spans="1:2" x14ac:dyDescent="0.25">
      <c r="A434" s="291">
        <v>44334</v>
      </c>
      <c r="B434" s="127">
        <v>7664</v>
      </c>
    </row>
    <row r="435" spans="1:2" x14ac:dyDescent="0.25">
      <c r="A435" s="291">
        <v>44335</v>
      </c>
      <c r="B435" s="127">
        <v>7664</v>
      </c>
    </row>
    <row r="436" spans="1:2" x14ac:dyDescent="0.25">
      <c r="A436" s="291">
        <v>44336</v>
      </c>
      <c r="B436" s="127">
        <v>7664</v>
      </c>
    </row>
    <row r="437" spans="1:2" x14ac:dyDescent="0.25">
      <c r="A437" s="291">
        <v>44337</v>
      </c>
      <c r="B437" s="127">
        <v>7664</v>
      </c>
    </row>
    <row r="438" spans="1:2" x14ac:dyDescent="0.25">
      <c r="A438" s="291">
        <v>44338</v>
      </c>
      <c r="B438" s="127">
        <v>7664</v>
      </c>
    </row>
    <row r="439" spans="1:2" x14ac:dyDescent="0.25">
      <c r="A439" s="291">
        <v>44339</v>
      </c>
      <c r="B439" s="127">
        <v>7664</v>
      </c>
    </row>
    <row r="440" spans="1:2" x14ac:dyDescent="0.25">
      <c r="A440" s="291">
        <v>44340</v>
      </c>
      <c r="B440" s="127">
        <v>7664</v>
      </c>
    </row>
    <row r="441" spans="1:2" x14ac:dyDescent="0.25">
      <c r="A441" s="291">
        <v>44341</v>
      </c>
      <c r="B441" s="127">
        <v>7666</v>
      </c>
    </row>
    <row r="442" spans="1:2" x14ac:dyDescent="0.25">
      <c r="A442" s="291">
        <v>44342</v>
      </c>
      <c r="B442" s="127">
        <v>7666</v>
      </c>
    </row>
    <row r="443" spans="1:2" x14ac:dyDescent="0.25">
      <c r="A443" s="291">
        <v>44343</v>
      </c>
      <c r="B443" s="127">
        <v>7666</v>
      </c>
    </row>
    <row r="444" spans="1:2" x14ac:dyDescent="0.25">
      <c r="A444" s="291">
        <v>44344</v>
      </c>
      <c r="B444" s="127">
        <v>7668</v>
      </c>
    </row>
    <row r="445" spans="1:2" x14ac:dyDescent="0.25">
      <c r="A445" s="291">
        <v>44345</v>
      </c>
      <c r="B445" s="127">
        <v>7668</v>
      </c>
    </row>
    <row r="446" spans="1:2" x14ac:dyDescent="0.25">
      <c r="A446" s="291">
        <v>44346</v>
      </c>
      <c r="B446" s="127">
        <v>7668</v>
      </c>
    </row>
    <row r="447" spans="1:2" x14ac:dyDescent="0.25">
      <c r="A447" s="291">
        <v>44347</v>
      </c>
      <c r="B447" s="127">
        <v>7669</v>
      </c>
    </row>
    <row r="448" spans="1:2" x14ac:dyDescent="0.25">
      <c r="A448" s="291">
        <v>44348</v>
      </c>
      <c r="B448" s="127">
        <v>7669</v>
      </c>
    </row>
    <row r="449" spans="1:2" x14ac:dyDescent="0.25">
      <c r="A449" s="291">
        <v>44349</v>
      </c>
      <c r="B449" s="127">
        <v>7670</v>
      </c>
    </row>
    <row r="450" spans="1:2" x14ac:dyDescent="0.25">
      <c r="A450" s="291">
        <v>44350</v>
      </c>
      <c r="B450" s="127">
        <v>7674</v>
      </c>
    </row>
    <row r="451" spans="1:2" x14ac:dyDescent="0.25">
      <c r="A451" s="291">
        <v>44351</v>
      </c>
      <c r="B451" s="127">
        <v>7676</v>
      </c>
    </row>
    <row r="452" spans="1:2" x14ac:dyDescent="0.25">
      <c r="A452" s="291">
        <v>44352</v>
      </c>
      <c r="B452" s="127">
        <v>7677</v>
      </c>
    </row>
    <row r="453" spans="1:2" x14ac:dyDescent="0.25">
      <c r="A453" s="291">
        <v>44353</v>
      </c>
      <c r="B453" s="127">
        <v>7677</v>
      </c>
    </row>
    <row r="454" spans="1:2" x14ac:dyDescent="0.25">
      <c r="A454" s="291">
        <v>44354</v>
      </c>
      <c r="B454" s="127">
        <v>7677</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137"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80" t="s">
        <v>345</v>
      </c>
      <c r="B1" s="580"/>
      <c r="C1" s="580"/>
      <c r="D1" s="580"/>
      <c r="E1" s="580"/>
      <c r="F1" s="450"/>
      <c r="G1" s="450"/>
      <c r="H1" s="450"/>
      <c r="I1" s="450"/>
      <c r="J1" s="450"/>
      <c r="K1" s="450"/>
      <c r="L1" s="450"/>
      <c r="M1" s="450"/>
      <c r="N1" s="450"/>
      <c r="O1" s="476" t="s">
        <v>346</v>
      </c>
      <c r="P1" s="94"/>
      <c r="Q1" s="94"/>
      <c r="R1" s="94"/>
      <c r="S1" s="94"/>
      <c r="T1" s="94"/>
      <c r="U1" s="264"/>
    </row>
    <row r="2" spans="1:21" x14ac:dyDescent="0.2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2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2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2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2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2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2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2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2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2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2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2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2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2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2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2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2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2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2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2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2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2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2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2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2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2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2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2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2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2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2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2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2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2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2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2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2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2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2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2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2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2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2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2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2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2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2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2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2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2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2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2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2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2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2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2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2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2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2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2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2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2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2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2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2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2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2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2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2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2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2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2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2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2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2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2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2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2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2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2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2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2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2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2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28" t="s">
        <v>350</v>
      </c>
      <c r="C113" s="428"/>
      <c r="D113" s="490"/>
      <c r="E113" s="490"/>
      <c r="F113" s="264"/>
      <c r="O113" s="428" t="s">
        <v>350</v>
      </c>
      <c r="P113" s="385"/>
      <c r="Q113" s="257"/>
      <c r="R113" s="257"/>
      <c r="S113" s="257"/>
      <c r="T113" s="224"/>
    </row>
    <row r="114" spans="1:20" x14ac:dyDescent="0.25">
      <c r="A114" s="489" t="s">
        <v>351</v>
      </c>
      <c r="B114" s="428" t="s">
        <v>352</v>
      </c>
      <c r="C114" s="224"/>
      <c r="O114" s="428" t="s">
        <v>352</v>
      </c>
      <c r="P114" s="224"/>
      <c r="Q114" s="224"/>
      <c r="R114" s="224"/>
      <c r="S114" s="224"/>
      <c r="T114" s="224"/>
    </row>
    <row r="115" spans="1:20" x14ac:dyDescent="0.2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2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2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2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2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2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2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2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2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2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2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2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2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2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2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2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2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2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2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2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2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2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2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2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2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2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25">
      <c r="A141" s="538">
        <v>44334</v>
      </c>
      <c r="B141" s="529">
        <v>10556</v>
      </c>
      <c r="C141" s="491">
        <v>0.91098544569999995</v>
      </c>
      <c r="D141" s="491">
        <v>7.4417837700000003E-2</v>
      </c>
      <c r="E141" s="491">
        <v>1.45715163E-2</v>
      </c>
      <c r="O141" s="294">
        <v>44334</v>
      </c>
      <c r="P141" s="8">
        <v>9875</v>
      </c>
      <c r="Q141" s="493">
        <v>0.91233532509999993</v>
      </c>
      <c r="R141" s="493">
        <v>7.3983154600000003E-2</v>
      </c>
      <c r="S141" s="493">
        <v>1.3661363400000001E-2</v>
      </c>
    </row>
    <row r="142" spans="1:19" x14ac:dyDescent="0.25">
      <c r="A142" s="538">
        <v>44335</v>
      </c>
      <c r="B142" s="529">
        <v>11073</v>
      </c>
      <c r="C142" s="491">
        <v>0.91170974280000006</v>
      </c>
      <c r="D142" s="491">
        <v>7.2811927799999995E-2</v>
      </c>
      <c r="E142" s="491">
        <v>1.5456014000000001E-2</v>
      </c>
      <c r="O142" s="294">
        <v>44335</v>
      </c>
      <c r="P142" s="8">
        <v>10321</v>
      </c>
      <c r="Q142" s="493">
        <v>0.9132865724</v>
      </c>
      <c r="R142" s="493">
        <v>7.2277744399999996E-2</v>
      </c>
      <c r="S142" s="493">
        <v>1.441481E-2</v>
      </c>
    </row>
    <row r="143" spans="1:19" x14ac:dyDescent="0.25">
      <c r="A143" s="62">
        <v>44336</v>
      </c>
      <c r="B143" s="529">
        <v>12002</v>
      </c>
      <c r="C143" s="491">
        <v>0.90675988490000003</v>
      </c>
      <c r="D143" s="491">
        <v>7.6628043000000007E-2</v>
      </c>
      <c r="E143" s="491">
        <v>1.6588988799999999E-2</v>
      </c>
      <c r="O143" s="294">
        <v>44336</v>
      </c>
      <c r="P143" s="8">
        <v>11400</v>
      </c>
      <c r="Q143" s="493">
        <v>0.90859249850000001</v>
      </c>
      <c r="R143" s="493">
        <v>7.5596127299999996E-2</v>
      </c>
      <c r="S143" s="493">
        <v>1.5791899500000001E-2</v>
      </c>
    </row>
    <row r="144" spans="1:19" x14ac:dyDescent="0.25">
      <c r="A144" s="62">
        <v>44337</v>
      </c>
      <c r="B144" s="529">
        <v>12475</v>
      </c>
      <c r="C144" s="491">
        <v>0.88158499850000005</v>
      </c>
      <c r="D144" s="491">
        <v>0.1001763993</v>
      </c>
      <c r="E144" s="491">
        <v>1.8225462599999999E-2</v>
      </c>
      <c r="O144" s="294">
        <v>44337</v>
      </c>
      <c r="P144" s="8">
        <v>12134</v>
      </c>
      <c r="Q144" s="493">
        <v>0.88231434630000005</v>
      </c>
      <c r="R144" s="493">
        <v>9.9924616800000005E-2</v>
      </c>
      <c r="S144" s="493">
        <v>1.7748719399999998E-2</v>
      </c>
    </row>
    <row r="145" spans="1:19" x14ac:dyDescent="0.25">
      <c r="A145" s="62">
        <v>44340</v>
      </c>
      <c r="B145" s="529">
        <v>10268</v>
      </c>
      <c r="C145" s="491">
        <v>0.89606375720000009</v>
      </c>
      <c r="D145" s="491">
        <v>8.6958630199999998E-2</v>
      </c>
      <c r="E145" s="491">
        <v>1.66190952E-2</v>
      </c>
      <c r="O145" s="294">
        <v>44340</v>
      </c>
      <c r="P145" s="8">
        <v>9220</v>
      </c>
      <c r="Q145" s="493">
        <v>0.89713761729999997</v>
      </c>
      <c r="R145" s="493">
        <v>8.7331630999999993E-2</v>
      </c>
      <c r="S145" s="493">
        <v>1.55307519E-2</v>
      </c>
    </row>
    <row r="146" spans="1:19" x14ac:dyDescent="0.25">
      <c r="A146" s="62">
        <v>44341</v>
      </c>
      <c r="B146" s="529">
        <v>12451</v>
      </c>
      <c r="C146" s="491">
        <v>0.9006173878</v>
      </c>
      <c r="D146" s="491">
        <v>8.1174085499999993E-2</v>
      </c>
      <c r="E146" s="491">
        <v>1.8208526699999998E-2</v>
      </c>
      <c r="O146" s="294">
        <v>44341</v>
      </c>
      <c r="P146" s="8">
        <v>12004</v>
      </c>
      <c r="Q146" s="493">
        <v>0.90102685589999998</v>
      </c>
      <c r="R146" s="493">
        <v>8.1408543700000002E-2</v>
      </c>
      <c r="S146" s="493">
        <v>1.7564600499999999E-2</v>
      </c>
    </row>
    <row r="147" spans="1:19" x14ac:dyDescent="0.25">
      <c r="A147" s="62">
        <v>44342</v>
      </c>
      <c r="B147" s="529">
        <v>13730</v>
      </c>
      <c r="C147" s="491">
        <v>0.8989512744</v>
      </c>
      <c r="D147" s="491">
        <v>8.1804917599999999E-2</v>
      </c>
      <c r="E147" s="491">
        <v>1.9218589599999999E-2</v>
      </c>
      <c r="O147" s="294">
        <v>44342</v>
      </c>
      <c r="P147" s="8">
        <v>13249</v>
      </c>
      <c r="Q147" s="493">
        <v>0.89904219019999998</v>
      </c>
      <c r="R147" s="493">
        <v>8.2383456600000002E-2</v>
      </c>
      <c r="S147" s="493">
        <v>1.8553470199999998E-2</v>
      </c>
    </row>
    <row r="148" spans="1:19" x14ac:dyDescent="0.25">
      <c r="A148" s="62">
        <v>44343</v>
      </c>
      <c r="B148" s="529">
        <v>14446</v>
      </c>
      <c r="C148" s="491">
        <v>0.88984082470000003</v>
      </c>
      <c r="D148" s="491">
        <v>8.9628874499999997E-2</v>
      </c>
      <c r="E148" s="491">
        <v>2.0506115500000002E-2</v>
      </c>
      <c r="O148" s="294">
        <v>44343</v>
      </c>
      <c r="P148" s="8">
        <v>13974</v>
      </c>
      <c r="Q148" s="493">
        <v>0.88945134570000006</v>
      </c>
      <c r="R148" s="493">
        <v>9.0717899399999996E-2</v>
      </c>
      <c r="S148" s="493">
        <v>1.9806572800000002E-2</v>
      </c>
    </row>
    <row r="149" spans="1:19" x14ac:dyDescent="0.25">
      <c r="A149" s="62">
        <v>44344</v>
      </c>
      <c r="B149" s="8">
        <v>8526</v>
      </c>
      <c r="C149" s="493">
        <v>0.88354540700000006</v>
      </c>
      <c r="D149" s="493">
        <v>9.6315591899999997E-2</v>
      </c>
      <c r="E149" s="493">
        <v>2.01184469E-2</v>
      </c>
      <c r="F149" s="536" t="s">
        <v>405</v>
      </c>
      <c r="Q149" s="493"/>
      <c r="R149" s="493"/>
      <c r="S149" s="493"/>
    </row>
    <row r="150" spans="1:19" x14ac:dyDescent="0.25">
      <c r="A150" s="62">
        <v>44347</v>
      </c>
      <c r="B150" s="8">
        <v>5340</v>
      </c>
      <c r="C150" s="493">
        <v>0.89043131409999998</v>
      </c>
      <c r="D150" s="493">
        <v>9.4526284099999996E-2</v>
      </c>
      <c r="E150" s="493">
        <v>1.4415635099999999E-2</v>
      </c>
      <c r="F150" s="536" t="s">
        <v>404</v>
      </c>
    </row>
    <row r="151" spans="1:19" x14ac:dyDescent="0.25">
      <c r="A151" s="62">
        <v>44348</v>
      </c>
      <c r="B151" s="8">
        <v>10732</v>
      </c>
      <c r="C151" s="493">
        <v>0.90153393179999997</v>
      </c>
      <c r="D151" s="493">
        <v>8.0614393899999998E-2</v>
      </c>
      <c r="E151" s="493">
        <v>1.7831144300000001E-2</v>
      </c>
    </row>
    <row r="152" spans="1:19" x14ac:dyDescent="0.25">
      <c r="A152" s="62">
        <v>44349</v>
      </c>
      <c r="B152" s="8">
        <v>13436</v>
      </c>
      <c r="C152" s="493">
        <v>0.9000671764</v>
      </c>
      <c r="D152" s="493">
        <v>8.0161072399999991E-2</v>
      </c>
      <c r="E152" s="493">
        <v>1.9752126700000001E-2</v>
      </c>
    </row>
    <row r="153" spans="1:19" x14ac:dyDescent="0.25">
      <c r="A153" s="62">
        <v>44350</v>
      </c>
      <c r="B153" s="8">
        <v>13870</v>
      </c>
      <c r="C153" s="493">
        <v>0.89320476110000002</v>
      </c>
      <c r="D153" s="493">
        <v>8.6206621499999997E-2</v>
      </c>
      <c r="E153" s="493">
        <v>2.0568866599999999E-2</v>
      </c>
    </row>
    <row r="154" spans="1:19" x14ac:dyDescent="0.25">
      <c r="C154" s="493"/>
      <c r="D154" s="493"/>
      <c r="E154" s="493"/>
    </row>
    <row r="155" spans="1:19" x14ac:dyDescent="0.25">
      <c r="C155" s="493"/>
      <c r="D155" s="493"/>
      <c r="E155" s="49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29" sqref="A29"/>
    </sheetView>
  </sheetViews>
  <sheetFormatPr defaultRowHeight="15" x14ac:dyDescent="0.25"/>
  <cols>
    <col min="2" max="2" width="14.42578125" customWidth="1"/>
  </cols>
  <sheetData>
    <row r="1" spans="3:19" x14ac:dyDescent="0.25">
      <c r="S1" s="495"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53"/>
  <sheetViews>
    <sheetView workbookViewId="0">
      <pane xSplit="1" ySplit="3" topLeftCell="B136"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28"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6"/>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2"/>
      <c r="O77" s="57" t="s">
        <v>334</v>
      </c>
    </row>
    <row r="78" spans="1:20" x14ac:dyDescent="0.25">
      <c r="A78" s="25">
        <v>44281</v>
      </c>
      <c r="B78" s="60">
        <v>2322832</v>
      </c>
      <c r="C78" s="60">
        <v>279814</v>
      </c>
      <c r="D78" s="350"/>
    </row>
    <row r="79" spans="1:20" x14ac:dyDescent="0.25">
      <c r="A79" s="25">
        <v>44282</v>
      </c>
      <c r="B79" s="60">
        <v>2358807</v>
      </c>
      <c r="C79" s="60">
        <v>294714</v>
      </c>
      <c r="D79" s="350"/>
      <c r="O79" s="474"/>
      <c r="P79" s="475" t="s">
        <v>332</v>
      </c>
      <c r="Q79" s="475" t="s">
        <v>333</v>
      </c>
    </row>
    <row r="80" spans="1:20" x14ac:dyDescent="0.25">
      <c r="A80" s="25">
        <v>44283</v>
      </c>
      <c r="B80" s="60">
        <v>2386158</v>
      </c>
      <c r="C80" s="60">
        <v>317217</v>
      </c>
      <c r="D80" s="350"/>
      <c r="E80" s="473" t="s">
        <v>327</v>
      </c>
      <c r="O80" s="25">
        <v>44283</v>
      </c>
      <c r="P80" s="60">
        <v>2385709</v>
      </c>
      <c r="Q80" s="60">
        <v>312320</v>
      </c>
      <c r="S80" s="350"/>
      <c r="T80" s="350"/>
    </row>
    <row r="81" spans="1:20" x14ac:dyDescent="0.25">
      <c r="A81" s="25">
        <v>44284</v>
      </c>
      <c r="B81" s="60">
        <v>2410281</v>
      </c>
      <c r="C81" s="60">
        <v>331969</v>
      </c>
      <c r="D81" s="350"/>
      <c r="E81" s="473" t="s">
        <v>331</v>
      </c>
      <c r="O81" s="25">
        <v>44284</v>
      </c>
      <c r="P81" s="60">
        <v>2409826</v>
      </c>
      <c r="Q81" s="60">
        <v>326263</v>
      </c>
      <c r="S81" s="350"/>
      <c r="T81" s="350"/>
    </row>
    <row r="82" spans="1:20" x14ac:dyDescent="0.25">
      <c r="A82" s="25">
        <v>44285</v>
      </c>
      <c r="B82" s="60">
        <v>2437543</v>
      </c>
      <c r="C82" s="60">
        <v>348635</v>
      </c>
      <c r="D82" s="350"/>
      <c r="E82" s="473"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3"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3"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3"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1" spans="1:3" x14ac:dyDescent="0.25">
      <c r="A131" s="25">
        <v>44334</v>
      </c>
      <c r="B131" s="60">
        <v>3045152</v>
      </c>
      <c r="C131" s="60">
        <v>1669469</v>
      </c>
    </row>
    <row r="132" spans="1:3" x14ac:dyDescent="0.25">
      <c r="A132" s="25">
        <v>44335</v>
      </c>
      <c r="B132" s="60">
        <v>3051383</v>
      </c>
      <c r="C132" s="60">
        <v>1704388</v>
      </c>
    </row>
    <row r="133" spans="1:3" x14ac:dyDescent="0.25">
      <c r="A133" s="25">
        <v>44336</v>
      </c>
      <c r="B133" s="60">
        <v>3063648</v>
      </c>
      <c r="C133" s="60">
        <v>1742072</v>
      </c>
    </row>
    <row r="134" spans="1:3" ht="15.75" customHeight="1" x14ac:dyDescent="0.25">
      <c r="A134" s="25">
        <v>44337</v>
      </c>
      <c r="B134" s="60">
        <v>3082251</v>
      </c>
      <c r="C134" s="60">
        <v>1769040</v>
      </c>
    </row>
    <row r="135" spans="1:3" ht="15.75" customHeight="1" x14ac:dyDescent="0.25">
      <c r="A135" s="25">
        <v>44338</v>
      </c>
      <c r="B135" s="60">
        <v>3096341</v>
      </c>
      <c r="C135" s="60">
        <v>1799956</v>
      </c>
    </row>
    <row r="136" spans="1:3" ht="15.75" customHeight="1" x14ac:dyDescent="0.25">
      <c r="A136" s="25">
        <v>44339</v>
      </c>
      <c r="B136" s="60">
        <v>3108819</v>
      </c>
      <c r="C136" s="60">
        <v>1828930</v>
      </c>
    </row>
    <row r="137" spans="1:3" ht="15.75" customHeight="1" x14ac:dyDescent="0.25">
      <c r="A137" s="25">
        <v>44340</v>
      </c>
      <c r="B137" s="60">
        <v>3121945</v>
      </c>
      <c r="C137" s="60">
        <v>1852179</v>
      </c>
    </row>
    <row r="138" spans="1:3" x14ac:dyDescent="0.25">
      <c r="A138" s="25">
        <v>44341</v>
      </c>
      <c r="B138" s="60">
        <v>3138366</v>
      </c>
      <c r="C138" s="60">
        <v>1881214</v>
      </c>
    </row>
    <row r="139" spans="1:3" x14ac:dyDescent="0.25">
      <c r="A139" s="25">
        <v>44342</v>
      </c>
      <c r="B139" s="60">
        <v>3155733</v>
      </c>
      <c r="C139" s="60">
        <v>1913809</v>
      </c>
    </row>
    <row r="140" spans="1:3" x14ac:dyDescent="0.25">
      <c r="A140" s="25">
        <v>44343</v>
      </c>
      <c r="B140" s="60">
        <v>3174807</v>
      </c>
      <c r="C140" s="60">
        <v>1942285</v>
      </c>
    </row>
    <row r="141" spans="1:3" x14ac:dyDescent="0.25">
      <c r="A141" s="25">
        <v>44344</v>
      </c>
      <c r="B141" s="60">
        <v>3196051</v>
      </c>
      <c r="C141" s="60">
        <v>1971006</v>
      </c>
    </row>
    <row r="142" spans="1:3" x14ac:dyDescent="0.25">
      <c r="A142" s="25">
        <v>44345</v>
      </c>
      <c r="B142" s="60">
        <v>3215770</v>
      </c>
      <c r="C142" s="60">
        <v>1998409</v>
      </c>
    </row>
    <row r="143" spans="1:3" x14ac:dyDescent="0.25">
      <c r="A143" s="25">
        <v>44346</v>
      </c>
      <c r="B143" s="60">
        <v>3234311</v>
      </c>
      <c r="C143" s="60">
        <v>2022728</v>
      </c>
    </row>
    <row r="144" spans="1:3" x14ac:dyDescent="0.25">
      <c r="A144" s="25">
        <v>44347</v>
      </c>
      <c r="B144" s="60">
        <v>3251138</v>
      </c>
      <c r="C144" s="60">
        <v>2044253</v>
      </c>
    </row>
    <row r="145" spans="1:4" x14ac:dyDescent="0.25">
      <c r="A145" s="25">
        <v>44348</v>
      </c>
      <c r="B145" s="60">
        <v>3267290</v>
      </c>
      <c r="C145" s="60">
        <v>2075231</v>
      </c>
    </row>
    <row r="146" spans="1:4" x14ac:dyDescent="0.25">
      <c r="A146" s="25">
        <v>44349</v>
      </c>
      <c r="B146" s="60">
        <v>3286261</v>
      </c>
      <c r="C146" s="60">
        <v>2106177</v>
      </c>
    </row>
    <row r="147" spans="1:4" x14ac:dyDescent="0.25">
      <c r="A147" s="25">
        <v>44350</v>
      </c>
      <c r="B147" s="60">
        <v>3305812</v>
      </c>
      <c r="C147" s="60">
        <v>2137618</v>
      </c>
    </row>
    <row r="148" spans="1:4" x14ac:dyDescent="0.25">
      <c r="A148" s="25">
        <v>44351</v>
      </c>
      <c r="B148" s="60">
        <v>3326005</v>
      </c>
      <c r="C148" s="60">
        <v>2170570</v>
      </c>
    </row>
    <row r="149" spans="1:4" x14ac:dyDescent="0.25">
      <c r="A149" s="25">
        <v>44352</v>
      </c>
      <c r="B149" s="60">
        <v>3345842</v>
      </c>
      <c r="C149" s="60">
        <v>2202547</v>
      </c>
    </row>
    <row r="150" spans="1:4" x14ac:dyDescent="0.25">
      <c r="A150" s="25">
        <v>44353</v>
      </c>
      <c r="B150" s="60">
        <v>3365779</v>
      </c>
      <c r="C150" s="60">
        <v>2227493</v>
      </c>
    </row>
    <row r="151" spans="1:4" x14ac:dyDescent="0.25">
      <c r="A151" s="25">
        <v>44354</v>
      </c>
      <c r="B151" s="60">
        <v>3386321</v>
      </c>
      <c r="C151" s="60">
        <v>2251259</v>
      </c>
    </row>
    <row r="153" spans="1:4" x14ac:dyDescent="0.25">
      <c r="B153" s="350"/>
      <c r="C153" s="350"/>
      <c r="D153" s="350"/>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9"/>
  <sheetViews>
    <sheetView workbookViewId="0">
      <pane xSplit="1" ySplit="3" topLeftCell="B10" activePane="bottomRight" state="frozen"/>
      <selection pane="topRight" activeCell="B1" sqref="B1"/>
      <selection pane="bottomLeft" activeCell="A4" sqref="A4"/>
      <selection pane="bottomRight"/>
    </sheetView>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3"/>
      <c r="E3" s="533"/>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34" t="s">
        <v>385</v>
      </c>
    </row>
    <row r="16" spans="1:17" x14ac:dyDescent="0.25">
      <c r="A16" s="25">
        <v>44326</v>
      </c>
      <c r="B16" s="56">
        <v>5333050</v>
      </c>
      <c r="C16" s="56">
        <v>4837850</v>
      </c>
      <c r="D16" s="350"/>
      <c r="E16" s="350"/>
    </row>
    <row r="17" spans="1:5" x14ac:dyDescent="0.25">
      <c r="A17" s="25">
        <v>44333</v>
      </c>
      <c r="B17" s="56">
        <v>5644630</v>
      </c>
      <c r="C17" s="56">
        <v>5142230</v>
      </c>
    </row>
    <row r="18" spans="1:5" x14ac:dyDescent="0.25">
      <c r="A18" s="25">
        <v>44340</v>
      </c>
      <c r="B18" s="56">
        <v>5956040</v>
      </c>
      <c r="C18" s="56">
        <v>5499130</v>
      </c>
    </row>
    <row r="19" spans="1:5" x14ac:dyDescent="0.25">
      <c r="A19" s="25">
        <v>44348</v>
      </c>
      <c r="B19" s="56">
        <v>6371720</v>
      </c>
      <c r="C19" s="56">
        <v>5791490</v>
      </c>
      <c r="E19" s="534" t="s">
        <v>407</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3"/>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2">
        <v>2330</v>
      </c>
      <c r="C4" s="443">
        <v>480</v>
      </c>
      <c r="D4" s="432">
        <v>69</v>
      </c>
    </row>
    <row r="5" spans="1:6" x14ac:dyDescent="0.25">
      <c r="A5" s="418">
        <v>44127</v>
      </c>
      <c r="B5" s="432">
        <v>2615</v>
      </c>
      <c r="C5" s="443">
        <v>250</v>
      </c>
      <c r="D5" s="432">
        <v>36</v>
      </c>
    </row>
    <row r="6" spans="1:6" x14ac:dyDescent="0.25">
      <c r="A6" s="418">
        <v>44134</v>
      </c>
      <c r="B6" s="432">
        <v>2860</v>
      </c>
      <c r="C6" s="419">
        <v>180</v>
      </c>
      <c r="D6" s="432">
        <v>26</v>
      </c>
    </row>
    <row r="7" spans="1:6" x14ac:dyDescent="0.25">
      <c r="A7" s="420">
        <v>44141</v>
      </c>
      <c r="B7" s="432">
        <v>3085</v>
      </c>
      <c r="C7" s="419">
        <v>190</v>
      </c>
      <c r="D7" s="432">
        <v>27</v>
      </c>
    </row>
    <row r="8" spans="1:6" x14ac:dyDescent="0.25">
      <c r="A8" s="420">
        <v>44145</v>
      </c>
      <c r="B8" s="432">
        <v>3160</v>
      </c>
      <c r="C8" s="419">
        <v>155</v>
      </c>
      <c r="D8" s="432">
        <v>22</v>
      </c>
    </row>
    <row r="9" spans="1:6" x14ac:dyDescent="0.25">
      <c r="A9" s="420">
        <v>44148</v>
      </c>
      <c r="B9" s="432">
        <v>3275</v>
      </c>
      <c r="C9" s="419">
        <v>165</v>
      </c>
      <c r="D9" s="432">
        <v>24</v>
      </c>
    </row>
    <row r="10" spans="1:6" x14ac:dyDescent="0.25">
      <c r="A10" s="420">
        <v>44152</v>
      </c>
      <c r="B10" s="432">
        <v>3365</v>
      </c>
      <c r="C10" s="419">
        <v>195</v>
      </c>
      <c r="D10" s="432">
        <v>28</v>
      </c>
    </row>
    <row r="11" spans="1:6" x14ac:dyDescent="0.25">
      <c r="A11" s="420">
        <v>44155</v>
      </c>
      <c r="B11" s="432">
        <v>3450</v>
      </c>
      <c r="C11" s="419">
        <v>195</v>
      </c>
      <c r="D11" s="432">
        <v>28</v>
      </c>
    </row>
    <row r="12" spans="1:6" x14ac:dyDescent="0.25">
      <c r="A12" s="420">
        <v>44162</v>
      </c>
      <c r="B12" s="432">
        <v>3680</v>
      </c>
      <c r="C12" s="419">
        <v>205</v>
      </c>
      <c r="D12" s="432">
        <v>30</v>
      </c>
    </row>
    <row r="13" spans="1:6" x14ac:dyDescent="0.25">
      <c r="A13" s="420">
        <v>44169</v>
      </c>
      <c r="B13" s="432">
        <v>3800</v>
      </c>
      <c r="C13" s="419">
        <v>120</v>
      </c>
      <c r="D13" s="432">
        <v>17</v>
      </c>
    </row>
    <row r="14" spans="1:6" x14ac:dyDescent="0.25">
      <c r="A14" s="420">
        <v>44176</v>
      </c>
      <c r="B14" s="426">
        <v>3890</v>
      </c>
      <c r="C14" s="444">
        <v>95</v>
      </c>
      <c r="D14" s="435">
        <v>13</v>
      </c>
    </row>
    <row r="15" spans="1:6" ht="75" customHeight="1" x14ac:dyDescent="0.25">
      <c r="A15" s="581" t="s">
        <v>286</v>
      </c>
      <c r="B15" s="581"/>
      <c r="C15" s="581"/>
      <c r="D15" s="582"/>
    </row>
    <row r="16" spans="1:6" x14ac:dyDescent="0.25">
      <c r="A16" s="441">
        <v>44211</v>
      </c>
      <c r="B16" s="434">
        <v>4185</v>
      </c>
      <c r="C16" s="442" t="s">
        <v>48</v>
      </c>
      <c r="D16" s="442" t="s">
        <v>48</v>
      </c>
    </row>
    <row r="17" spans="1:4" x14ac:dyDescent="0.25">
      <c r="A17" s="420">
        <v>44218</v>
      </c>
      <c r="B17" s="432">
        <v>4290</v>
      </c>
      <c r="C17" s="431">
        <v>95</v>
      </c>
      <c r="D17" s="431">
        <v>13</v>
      </c>
    </row>
    <row r="18" spans="1:4" x14ac:dyDescent="0.25">
      <c r="A18" s="429">
        <v>44225</v>
      </c>
      <c r="B18" s="432">
        <v>4375</v>
      </c>
      <c r="C18" s="431">
        <v>85</v>
      </c>
      <c r="D18" s="431">
        <v>12</v>
      </c>
    </row>
    <row r="19" spans="1:4" x14ac:dyDescent="0.25">
      <c r="A19" s="429">
        <v>44232</v>
      </c>
      <c r="B19" s="432">
        <v>4445</v>
      </c>
      <c r="C19" s="431">
        <v>75</v>
      </c>
      <c r="D19" s="431">
        <v>11</v>
      </c>
    </row>
    <row r="20" spans="1:4" x14ac:dyDescent="0.25">
      <c r="A20" s="420">
        <v>44239</v>
      </c>
      <c r="B20" s="432">
        <v>4520</v>
      </c>
      <c r="C20" s="432">
        <v>70</v>
      </c>
      <c r="D20" s="431">
        <v>10</v>
      </c>
    </row>
    <row r="21" spans="1:4" x14ac:dyDescent="0.25">
      <c r="A21" s="429">
        <v>44246</v>
      </c>
      <c r="B21" s="432">
        <v>4565</v>
      </c>
      <c r="C21" s="432">
        <v>45</v>
      </c>
      <c r="D21" s="431">
        <v>6</v>
      </c>
    </row>
    <row r="22" spans="1:4" x14ac:dyDescent="0.25">
      <c r="A22" s="420">
        <v>44253</v>
      </c>
      <c r="B22" s="432">
        <v>4615</v>
      </c>
      <c r="C22" s="432">
        <v>45</v>
      </c>
      <c r="D22" s="432">
        <v>7</v>
      </c>
    </row>
    <row r="23" spans="1:4" x14ac:dyDescent="0.25">
      <c r="A23" s="429">
        <v>44260</v>
      </c>
      <c r="B23" s="432">
        <v>4645</v>
      </c>
      <c r="C23" s="432">
        <v>30</v>
      </c>
      <c r="D23" s="431">
        <v>5</v>
      </c>
    </row>
    <row r="24" spans="1:4" x14ac:dyDescent="0.25">
      <c r="A24" s="429">
        <v>44267</v>
      </c>
      <c r="B24" s="432">
        <v>4690</v>
      </c>
      <c r="C24" s="431">
        <v>45</v>
      </c>
      <c r="D24" s="432">
        <v>7</v>
      </c>
    </row>
    <row r="25" spans="1:4" x14ac:dyDescent="0.25">
      <c r="A25" s="429">
        <v>44274</v>
      </c>
      <c r="B25" s="432">
        <v>4750</v>
      </c>
      <c r="C25" s="431">
        <v>50</v>
      </c>
      <c r="D25" s="432">
        <v>7</v>
      </c>
    </row>
    <row r="26" spans="1:4" x14ac:dyDescent="0.25">
      <c r="A26" s="430">
        <v>44281</v>
      </c>
      <c r="B26" s="433">
        <v>4925</v>
      </c>
      <c r="C26" s="439">
        <v>170</v>
      </c>
      <c r="D26" s="433">
        <v>24</v>
      </c>
    </row>
    <row r="27" spans="1:4" ht="72" customHeight="1" x14ac:dyDescent="0.25">
      <c r="A27" s="581" t="s">
        <v>384</v>
      </c>
      <c r="B27" s="581"/>
      <c r="C27" s="581"/>
      <c r="D27" s="582"/>
    </row>
    <row r="28" spans="1:4" x14ac:dyDescent="0.25">
      <c r="A28" s="420">
        <v>44309</v>
      </c>
      <c r="B28" s="432">
        <v>5065</v>
      </c>
      <c r="C28" s="532" t="s">
        <v>48</v>
      </c>
      <c r="D28" s="532" t="s">
        <v>48</v>
      </c>
    </row>
    <row r="29" spans="1:4" x14ac:dyDescent="0.25">
      <c r="A29" s="531">
        <v>44316</v>
      </c>
      <c r="B29" s="432">
        <v>5080</v>
      </c>
      <c r="C29" s="432">
        <v>10</v>
      </c>
      <c r="D29" s="432">
        <v>2</v>
      </c>
    </row>
    <row r="30" spans="1:4" x14ac:dyDescent="0.25">
      <c r="A30" s="420">
        <v>44323</v>
      </c>
      <c r="B30" s="432">
        <v>5085</v>
      </c>
      <c r="C30" s="432">
        <v>5</v>
      </c>
      <c r="D30" s="432">
        <v>1</v>
      </c>
    </row>
    <row r="31" spans="1:4" x14ac:dyDescent="0.25">
      <c r="A31" s="420">
        <v>44330</v>
      </c>
      <c r="B31" s="432">
        <v>5095</v>
      </c>
      <c r="C31" s="432">
        <v>10</v>
      </c>
      <c r="D31" s="432">
        <v>2</v>
      </c>
    </row>
    <row r="32" spans="1:4" x14ac:dyDescent="0.25">
      <c r="A32" s="420">
        <v>44337</v>
      </c>
      <c r="B32" s="432">
        <v>5115</v>
      </c>
      <c r="C32" s="432">
        <v>15</v>
      </c>
      <c r="D32" s="432">
        <v>2</v>
      </c>
    </row>
    <row r="33" spans="1:4" x14ac:dyDescent="0.25">
      <c r="A33" s="542">
        <v>44344</v>
      </c>
      <c r="B33" s="433">
        <v>5150</v>
      </c>
      <c r="C33" s="433">
        <v>35</v>
      </c>
      <c r="D33" s="433">
        <v>5</v>
      </c>
    </row>
    <row r="36" spans="1:4" x14ac:dyDescent="0.25">
      <c r="A36" s="423" t="s">
        <v>291</v>
      </c>
      <c r="B36" s="31"/>
      <c r="C36" s="31"/>
      <c r="D36" s="424"/>
    </row>
    <row r="37" spans="1:4" ht="75" x14ac:dyDescent="0.25">
      <c r="A37" s="415" t="s">
        <v>0</v>
      </c>
      <c r="B37" s="425" t="s">
        <v>287</v>
      </c>
      <c r="C37" s="415" t="s">
        <v>288</v>
      </c>
      <c r="D37" s="425" t="s">
        <v>285</v>
      </c>
    </row>
    <row r="38" spans="1:4" x14ac:dyDescent="0.25">
      <c r="A38" s="418">
        <v>44134</v>
      </c>
      <c r="B38" s="434">
        <v>230</v>
      </c>
      <c r="C38" s="432">
        <v>65</v>
      </c>
      <c r="D38" s="431">
        <v>9</v>
      </c>
    </row>
    <row r="39" spans="1:4" x14ac:dyDescent="0.25">
      <c r="A39" s="418">
        <v>44141</v>
      </c>
      <c r="B39" s="432">
        <v>305</v>
      </c>
      <c r="C39" s="432">
        <v>75</v>
      </c>
      <c r="D39" s="431">
        <v>11</v>
      </c>
    </row>
    <row r="40" spans="1:4" x14ac:dyDescent="0.25">
      <c r="A40" s="418">
        <v>44148</v>
      </c>
      <c r="B40" s="432">
        <v>375</v>
      </c>
      <c r="C40" s="432">
        <v>55</v>
      </c>
      <c r="D40" s="431">
        <v>8</v>
      </c>
    </row>
    <row r="41" spans="1:4" x14ac:dyDescent="0.25">
      <c r="A41" s="418">
        <v>44155</v>
      </c>
      <c r="B41" s="432">
        <v>435</v>
      </c>
      <c r="C41" s="432">
        <v>65</v>
      </c>
      <c r="D41" s="431">
        <v>9</v>
      </c>
    </row>
    <row r="42" spans="1:4" x14ac:dyDescent="0.25">
      <c r="A42" s="418">
        <v>44162</v>
      </c>
      <c r="B42" s="432">
        <v>470</v>
      </c>
      <c r="C42" s="432">
        <v>40</v>
      </c>
      <c r="D42" s="431">
        <v>6</v>
      </c>
    </row>
    <row r="43" spans="1:4" x14ac:dyDescent="0.25">
      <c r="A43" s="418">
        <v>44169</v>
      </c>
      <c r="B43" s="432">
        <v>530</v>
      </c>
      <c r="C43" s="432">
        <v>50</v>
      </c>
      <c r="D43" s="431">
        <v>7</v>
      </c>
    </row>
    <row r="44" spans="1:4" x14ac:dyDescent="0.25">
      <c r="A44" s="418">
        <v>44176</v>
      </c>
      <c r="B44" s="426">
        <v>560</v>
      </c>
      <c r="C44" s="426">
        <v>25</v>
      </c>
      <c r="D44" s="421">
        <v>4</v>
      </c>
    </row>
    <row r="45" spans="1:4" ht="75" customHeight="1" x14ac:dyDescent="0.25">
      <c r="A45" s="583" t="s">
        <v>289</v>
      </c>
      <c r="B45" s="581"/>
      <c r="C45" s="581"/>
      <c r="D45" s="582"/>
    </row>
    <row r="46" spans="1:4" x14ac:dyDescent="0.25">
      <c r="A46" s="418">
        <v>44211</v>
      </c>
      <c r="B46" s="432">
        <v>645</v>
      </c>
      <c r="C46" s="427" t="s">
        <v>48</v>
      </c>
      <c r="D46" s="422" t="s">
        <v>48</v>
      </c>
    </row>
    <row r="47" spans="1:4" x14ac:dyDescent="0.25">
      <c r="A47" s="418">
        <v>44218</v>
      </c>
      <c r="B47" s="432">
        <v>670</v>
      </c>
      <c r="C47" s="432">
        <v>50</v>
      </c>
      <c r="D47" s="432">
        <v>7</v>
      </c>
    </row>
    <row r="48" spans="1:4" x14ac:dyDescent="0.25">
      <c r="A48" s="418">
        <v>44225</v>
      </c>
      <c r="B48" s="432">
        <v>705</v>
      </c>
      <c r="C48" s="432">
        <v>25</v>
      </c>
      <c r="D48" s="432">
        <v>4</v>
      </c>
    </row>
    <row r="49" spans="1:5" x14ac:dyDescent="0.25">
      <c r="A49" s="418">
        <v>44232</v>
      </c>
      <c r="B49" s="432">
        <v>740</v>
      </c>
      <c r="C49" s="432">
        <v>20</v>
      </c>
      <c r="D49" s="432">
        <v>3</v>
      </c>
    </row>
    <row r="50" spans="1:5" x14ac:dyDescent="0.25">
      <c r="A50" s="420">
        <v>44239</v>
      </c>
      <c r="B50" s="419">
        <v>750</v>
      </c>
      <c r="C50" s="432">
        <v>15</v>
      </c>
      <c r="D50" s="432">
        <v>2</v>
      </c>
      <c r="E50" s="78"/>
    </row>
    <row r="51" spans="1:5" x14ac:dyDescent="0.25">
      <c r="A51" s="429">
        <v>44246</v>
      </c>
      <c r="B51" s="432">
        <v>760</v>
      </c>
      <c r="C51" s="432">
        <v>20</v>
      </c>
      <c r="D51" s="432">
        <v>3</v>
      </c>
    </row>
    <row r="52" spans="1:5" x14ac:dyDescent="0.25">
      <c r="A52" s="440">
        <v>44253</v>
      </c>
      <c r="B52" s="432">
        <v>780</v>
      </c>
      <c r="C52" s="432">
        <v>15</v>
      </c>
      <c r="D52" s="432">
        <v>2</v>
      </c>
    </row>
    <row r="53" spans="1:5" x14ac:dyDescent="0.25">
      <c r="A53" s="440">
        <v>44260</v>
      </c>
      <c r="B53" s="432">
        <v>800</v>
      </c>
      <c r="C53" s="432">
        <v>10</v>
      </c>
      <c r="D53" s="432">
        <v>1</v>
      </c>
    </row>
    <row r="54" spans="1:5" x14ac:dyDescent="0.25">
      <c r="A54" s="440">
        <v>44267</v>
      </c>
      <c r="B54" s="432">
        <v>810</v>
      </c>
      <c r="C54" s="431">
        <v>15</v>
      </c>
      <c r="D54" s="431">
        <v>2</v>
      </c>
    </row>
    <row r="55" spans="1:5" x14ac:dyDescent="0.25">
      <c r="A55" s="440">
        <v>44274</v>
      </c>
      <c r="B55" s="432">
        <v>825</v>
      </c>
      <c r="C55" s="431">
        <v>15</v>
      </c>
      <c r="D55" s="431">
        <v>2</v>
      </c>
    </row>
    <row r="56" spans="1:5" x14ac:dyDescent="0.25">
      <c r="A56" s="436">
        <v>44281</v>
      </c>
      <c r="B56" s="433">
        <v>840</v>
      </c>
      <c r="C56" s="439">
        <v>15</v>
      </c>
      <c r="D56" s="439">
        <v>2</v>
      </c>
    </row>
    <row r="57" spans="1:5" ht="69" customHeight="1" x14ac:dyDescent="0.25">
      <c r="A57" s="581" t="s">
        <v>384</v>
      </c>
      <c r="B57" s="581"/>
      <c r="C57" s="581"/>
      <c r="D57" s="582"/>
    </row>
    <row r="58" spans="1:5" x14ac:dyDescent="0.25">
      <c r="A58" s="440">
        <v>44310</v>
      </c>
      <c r="B58" s="434">
        <v>885</v>
      </c>
      <c r="C58" s="539" t="s">
        <v>48</v>
      </c>
      <c r="D58" s="442" t="s">
        <v>48</v>
      </c>
    </row>
    <row r="59" spans="1:5" x14ac:dyDescent="0.25">
      <c r="A59" s="440">
        <v>44316</v>
      </c>
      <c r="B59" s="432">
        <v>890</v>
      </c>
      <c r="C59" s="540">
        <v>5</v>
      </c>
      <c r="D59" s="541">
        <v>1</v>
      </c>
    </row>
    <row r="60" spans="1:5" x14ac:dyDescent="0.25">
      <c r="A60" s="440">
        <v>44323</v>
      </c>
      <c r="B60" s="432">
        <v>900</v>
      </c>
      <c r="C60" s="541">
        <v>10</v>
      </c>
      <c r="D60" s="540">
        <v>1</v>
      </c>
      <c r="E60" s="78"/>
    </row>
    <row r="61" spans="1:5" x14ac:dyDescent="0.25">
      <c r="A61" s="440">
        <v>44330</v>
      </c>
      <c r="B61" s="432">
        <v>910</v>
      </c>
      <c r="C61" s="540">
        <v>15</v>
      </c>
      <c r="D61" s="540">
        <v>2</v>
      </c>
    </row>
    <row r="62" spans="1:5" x14ac:dyDescent="0.25">
      <c r="A62" s="420">
        <v>44337</v>
      </c>
      <c r="B62" s="432">
        <v>930</v>
      </c>
      <c r="C62" s="432">
        <v>15</v>
      </c>
      <c r="D62" s="432">
        <v>2</v>
      </c>
    </row>
    <row r="63" spans="1:5" x14ac:dyDescent="0.25">
      <c r="A63" s="542">
        <v>44344</v>
      </c>
      <c r="B63" s="433">
        <v>955</v>
      </c>
      <c r="C63" s="433">
        <v>25</v>
      </c>
      <c r="D63" s="433">
        <v>3</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88" t="s">
        <v>0</v>
      </c>
      <c r="B3" s="584" t="s">
        <v>4</v>
      </c>
      <c r="C3" s="585"/>
      <c r="D3" s="586"/>
      <c r="E3" s="587" t="s">
        <v>7</v>
      </c>
      <c r="F3" s="587"/>
      <c r="G3" s="587"/>
    </row>
    <row r="4" spans="1:19" x14ac:dyDescent="0.25">
      <c r="A4" s="589"/>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90" t="s">
        <v>172</v>
      </c>
      <c r="F33" s="590"/>
      <c r="G33" s="590"/>
      <c r="H33" s="590"/>
      <c r="I33" s="590"/>
      <c r="J33" s="590"/>
      <c r="K33" s="590"/>
      <c r="L33" s="590"/>
      <c r="M33" s="590"/>
      <c r="N33" s="590"/>
      <c r="O33" s="590"/>
      <c r="P33" s="590"/>
      <c r="Q33" s="590"/>
      <c r="R33" s="590"/>
      <c r="S33" s="590"/>
      <c r="T33" s="590"/>
      <c r="U33" s="590"/>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91" t="s">
        <v>5</v>
      </c>
      <c r="E31" s="591"/>
      <c r="F31" s="591"/>
      <c r="G31" s="591"/>
      <c r="H31" s="591"/>
      <c r="I31" s="591"/>
      <c r="J31" s="591"/>
      <c r="K31" s="591"/>
      <c r="L31" s="591"/>
      <c r="M31" s="591"/>
      <c r="N31" s="591"/>
    </row>
    <row r="32" spans="1:14" x14ac:dyDescent="0.25">
      <c r="A32" s="361">
        <v>43938</v>
      </c>
      <c r="B32" s="298">
        <v>184</v>
      </c>
      <c r="D32" s="591"/>
      <c r="E32" s="591"/>
      <c r="F32" s="591"/>
      <c r="G32" s="591"/>
      <c r="H32" s="591"/>
      <c r="I32" s="591"/>
      <c r="J32" s="591"/>
      <c r="K32" s="591"/>
      <c r="L32" s="591"/>
      <c r="M32" s="591"/>
      <c r="N32" s="591"/>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91" t="s">
        <v>82</v>
      </c>
      <c r="E34" s="591"/>
      <c r="F34" s="591"/>
      <c r="G34" s="591"/>
      <c r="H34" s="591"/>
      <c r="I34" s="591"/>
      <c r="J34" s="591"/>
      <c r="K34" s="591"/>
      <c r="L34" s="591"/>
      <c r="M34" s="591"/>
      <c r="N34" s="591"/>
    </row>
    <row r="35" spans="1:14" x14ac:dyDescent="0.25">
      <c r="A35" s="361">
        <v>43941</v>
      </c>
      <c r="B35" s="298">
        <v>167</v>
      </c>
      <c r="D35" s="591"/>
      <c r="E35" s="591"/>
      <c r="F35" s="591"/>
      <c r="G35" s="591"/>
      <c r="H35" s="591"/>
      <c r="I35" s="591"/>
      <c r="J35" s="591"/>
      <c r="K35" s="591"/>
      <c r="L35" s="591"/>
      <c r="M35" s="591"/>
      <c r="N35" s="591"/>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92" t="s">
        <v>115</v>
      </c>
      <c r="E37" s="592"/>
      <c r="F37" s="592"/>
      <c r="G37" s="592"/>
      <c r="H37" s="592"/>
      <c r="I37" s="592"/>
      <c r="J37" s="592"/>
      <c r="K37" s="592"/>
      <c r="L37" s="592"/>
      <c r="M37" s="592"/>
      <c r="N37" s="592"/>
    </row>
    <row r="38" spans="1:14" x14ac:dyDescent="0.25">
      <c r="A38" s="361">
        <v>43944</v>
      </c>
      <c r="B38" s="298">
        <v>136</v>
      </c>
      <c r="D38" s="592"/>
      <c r="E38" s="592"/>
      <c r="F38" s="592"/>
      <c r="G38" s="592"/>
      <c r="H38" s="592"/>
      <c r="I38" s="592"/>
      <c r="J38" s="592"/>
      <c r="K38" s="592"/>
      <c r="L38" s="592"/>
      <c r="M38" s="592"/>
      <c r="N38" s="592"/>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73"/>
  <sheetViews>
    <sheetView zoomScaleNormal="100" workbookViewId="0">
      <pane xSplit="1" ySplit="3" topLeftCell="B249"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37">
        <v>67</v>
      </c>
      <c r="C178" s="438">
        <v>718</v>
      </c>
      <c r="D178" s="438">
        <v>27</v>
      </c>
      <c r="E178"/>
    </row>
    <row r="179" spans="1:5" x14ac:dyDescent="0.25">
      <c r="A179" s="126">
        <v>44260</v>
      </c>
      <c r="B179" s="437">
        <v>64</v>
      </c>
      <c r="C179" s="438">
        <v>666</v>
      </c>
      <c r="D179" s="438">
        <v>27</v>
      </c>
    </row>
    <row r="180" spans="1:5" x14ac:dyDescent="0.25">
      <c r="A180" s="126">
        <v>44261</v>
      </c>
      <c r="B180" s="437">
        <v>63</v>
      </c>
      <c r="C180" s="438">
        <v>639</v>
      </c>
      <c r="D180" s="438">
        <v>27</v>
      </c>
    </row>
    <row r="181" spans="1:5" x14ac:dyDescent="0.25">
      <c r="A181" s="126">
        <v>44262</v>
      </c>
      <c r="B181" s="437">
        <v>61</v>
      </c>
      <c r="C181" s="438">
        <v>628</v>
      </c>
      <c r="D181" s="438">
        <v>29</v>
      </c>
    </row>
    <row r="182" spans="1:5" x14ac:dyDescent="0.25">
      <c r="A182" s="126">
        <v>44263</v>
      </c>
      <c r="B182" s="437">
        <v>59</v>
      </c>
      <c r="C182" s="438">
        <v>654</v>
      </c>
      <c r="D182" s="438">
        <v>29</v>
      </c>
    </row>
    <row r="183" spans="1:5" x14ac:dyDescent="0.25">
      <c r="A183" s="126">
        <v>44264</v>
      </c>
      <c r="B183" s="437">
        <v>49</v>
      </c>
      <c r="C183" s="438">
        <v>614</v>
      </c>
      <c r="D183" s="438">
        <v>28</v>
      </c>
    </row>
    <row r="184" spans="1:5" x14ac:dyDescent="0.25">
      <c r="A184" s="126">
        <v>44265</v>
      </c>
      <c r="B184" s="437">
        <v>49</v>
      </c>
      <c r="C184" s="438">
        <v>582</v>
      </c>
      <c r="D184" s="438">
        <v>29</v>
      </c>
    </row>
    <row r="185" spans="1:5" x14ac:dyDescent="0.25">
      <c r="A185" s="126">
        <v>44266</v>
      </c>
      <c r="B185" s="437">
        <v>40</v>
      </c>
      <c r="C185" s="438">
        <v>525</v>
      </c>
      <c r="D185" s="438">
        <v>28</v>
      </c>
    </row>
    <row r="186" spans="1:5" x14ac:dyDescent="0.25">
      <c r="A186" s="126">
        <v>44267</v>
      </c>
      <c r="B186" s="437">
        <v>38</v>
      </c>
      <c r="C186" s="438">
        <v>512</v>
      </c>
      <c r="D186" s="438">
        <v>27</v>
      </c>
    </row>
    <row r="187" spans="1:5" x14ac:dyDescent="0.25">
      <c r="A187" s="126">
        <v>44268</v>
      </c>
      <c r="B187" s="437">
        <v>38</v>
      </c>
      <c r="C187" s="438">
        <v>479</v>
      </c>
      <c r="D187" s="438">
        <v>28</v>
      </c>
    </row>
    <row r="188" spans="1:5" x14ac:dyDescent="0.25">
      <c r="A188" s="126">
        <v>44269</v>
      </c>
      <c r="B188" s="437">
        <v>40</v>
      </c>
      <c r="C188" s="438">
        <v>461</v>
      </c>
      <c r="D188" s="438">
        <v>28</v>
      </c>
    </row>
    <row r="189" spans="1:5" x14ac:dyDescent="0.25">
      <c r="A189" s="126">
        <v>44270</v>
      </c>
      <c r="B189" s="437">
        <v>40</v>
      </c>
      <c r="C189" s="438">
        <v>447</v>
      </c>
      <c r="D189" s="438">
        <v>26</v>
      </c>
    </row>
    <row r="190" spans="1:5" x14ac:dyDescent="0.25">
      <c r="A190" s="126">
        <v>44271</v>
      </c>
      <c r="B190" s="437">
        <v>42</v>
      </c>
      <c r="C190" s="438">
        <v>440</v>
      </c>
      <c r="D190" s="438">
        <v>26</v>
      </c>
    </row>
    <row r="191" spans="1:5" x14ac:dyDescent="0.25">
      <c r="A191" s="126">
        <v>44272</v>
      </c>
      <c r="B191" s="437">
        <v>38</v>
      </c>
      <c r="C191" s="438">
        <v>422</v>
      </c>
      <c r="D191" s="438">
        <v>22</v>
      </c>
    </row>
    <row r="192" spans="1:5" x14ac:dyDescent="0.25">
      <c r="A192" s="126">
        <v>44273</v>
      </c>
      <c r="B192" s="437">
        <v>38</v>
      </c>
      <c r="C192" s="438">
        <v>405</v>
      </c>
      <c r="D192" s="438">
        <v>26</v>
      </c>
    </row>
    <row r="193" spans="1:7" x14ac:dyDescent="0.25">
      <c r="A193" s="126">
        <v>44274</v>
      </c>
      <c r="B193" s="437">
        <v>35</v>
      </c>
      <c r="C193" s="438">
        <v>397</v>
      </c>
      <c r="D193" s="438">
        <v>24</v>
      </c>
    </row>
    <row r="194" spans="1:7" x14ac:dyDescent="0.25">
      <c r="A194" s="126">
        <v>44275</v>
      </c>
      <c r="B194" s="437">
        <v>31</v>
      </c>
      <c r="C194" s="438">
        <v>367</v>
      </c>
      <c r="D194" s="438">
        <v>26</v>
      </c>
    </row>
    <row r="195" spans="1:7" x14ac:dyDescent="0.25">
      <c r="A195" s="126">
        <v>44276</v>
      </c>
      <c r="B195" s="437">
        <v>31</v>
      </c>
      <c r="C195" s="438">
        <v>344</v>
      </c>
      <c r="D195" s="438">
        <v>24</v>
      </c>
    </row>
    <row r="196" spans="1:7" x14ac:dyDescent="0.25">
      <c r="A196" s="126">
        <v>44277</v>
      </c>
      <c r="B196" s="437">
        <v>33</v>
      </c>
      <c r="C196" s="438">
        <v>353</v>
      </c>
      <c r="D196" s="438">
        <v>24</v>
      </c>
    </row>
    <row r="197" spans="1:7" x14ac:dyDescent="0.25">
      <c r="A197" s="126">
        <v>44278</v>
      </c>
      <c r="B197" s="437">
        <v>28</v>
      </c>
      <c r="C197" s="438">
        <v>341</v>
      </c>
      <c r="D197" s="438">
        <v>23</v>
      </c>
    </row>
    <row r="198" spans="1:7" x14ac:dyDescent="0.25">
      <c r="A198" s="126">
        <v>44279</v>
      </c>
      <c r="B198" s="437">
        <v>31</v>
      </c>
      <c r="C198" s="438">
        <v>321</v>
      </c>
      <c r="D198" s="438">
        <v>20</v>
      </c>
    </row>
    <row r="199" spans="1:7" x14ac:dyDescent="0.25">
      <c r="A199" s="126">
        <v>44280</v>
      </c>
      <c r="B199" s="437">
        <v>32</v>
      </c>
      <c r="C199" s="438">
        <v>310</v>
      </c>
      <c r="D199" s="438">
        <v>18</v>
      </c>
    </row>
    <row r="200" spans="1:7" x14ac:dyDescent="0.25">
      <c r="A200" s="126">
        <v>44281</v>
      </c>
      <c r="B200" s="437">
        <v>26</v>
      </c>
      <c r="C200" s="438">
        <v>296</v>
      </c>
      <c r="D200" s="438">
        <v>14</v>
      </c>
    </row>
    <row r="201" spans="1:7" x14ac:dyDescent="0.25">
      <c r="A201" s="126">
        <v>44282</v>
      </c>
      <c r="B201" s="437">
        <v>26</v>
      </c>
      <c r="C201" s="438">
        <v>283</v>
      </c>
      <c r="D201" s="438">
        <v>16</v>
      </c>
    </row>
    <row r="202" spans="1:7" x14ac:dyDescent="0.25">
      <c r="A202" s="126">
        <v>44283</v>
      </c>
      <c r="B202" s="437">
        <v>22</v>
      </c>
      <c r="C202" s="437">
        <v>264</v>
      </c>
      <c r="D202" s="437">
        <v>16</v>
      </c>
    </row>
    <row r="203" spans="1:7" x14ac:dyDescent="0.25">
      <c r="A203" s="126">
        <v>44284</v>
      </c>
      <c r="B203" s="437">
        <v>22</v>
      </c>
      <c r="C203" s="437">
        <v>259</v>
      </c>
      <c r="D203" s="437">
        <v>15</v>
      </c>
    </row>
    <row r="204" spans="1:7" x14ac:dyDescent="0.25">
      <c r="A204" s="126">
        <v>44285</v>
      </c>
      <c r="B204" s="437">
        <v>23</v>
      </c>
      <c r="C204" s="437">
        <v>250</v>
      </c>
      <c r="D204" s="437">
        <v>17</v>
      </c>
    </row>
    <row r="205" spans="1:7" x14ac:dyDescent="0.25">
      <c r="A205" s="126">
        <v>44286</v>
      </c>
      <c r="B205" s="437">
        <v>21</v>
      </c>
      <c r="C205" s="437">
        <v>237</v>
      </c>
      <c r="D205" s="437">
        <v>17</v>
      </c>
    </row>
    <row r="206" spans="1:7" x14ac:dyDescent="0.25">
      <c r="A206" s="126">
        <v>44287</v>
      </c>
      <c r="B206" s="437">
        <v>21</v>
      </c>
      <c r="C206" s="437">
        <v>215</v>
      </c>
      <c r="D206" s="437">
        <v>18</v>
      </c>
      <c r="E206" s="384"/>
      <c r="F206" s="384"/>
      <c r="G206" s="384"/>
    </row>
    <row r="207" spans="1:7" x14ac:dyDescent="0.25">
      <c r="A207" s="126">
        <v>44288</v>
      </c>
      <c r="B207" s="437">
        <v>23</v>
      </c>
      <c r="C207" s="437">
        <v>207</v>
      </c>
      <c r="D207" s="437">
        <v>16</v>
      </c>
    </row>
    <row r="208" spans="1:7" x14ac:dyDescent="0.25">
      <c r="A208" s="126">
        <v>44289</v>
      </c>
      <c r="B208" s="437">
        <v>18</v>
      </c>
      <c r="C208" s="437">
        <v>201</v>
      </c>
      <c r="D208" s="437">
        <v>16</v>
      </c>
    </row>
    <row r="209" spans="1:4" x14ac:dyDescent="0.25">
      <c r="A209" s="126">
        <v>44290</v>
      </c>
      <c r="B209" s="437">
        <v>19</v>
      </c>
      <c r="C209" s="437">
        <v>193</v>
      </c>
      <c r="D209" s="437">
        <v>16</v>
      </c>
    </row>
    <row r="210" spans="1:4" x14ac:dyDescent="0.25">
      <c r="A210" s="126">
        <v>44291</v>
      </c>
      <c r="B210" s="437">
        <v>18</v>
      </c>
      <c r="C210" s="437">
        <v>202</v>
      </c>
      <c r="D210" s="437">
        <v>16</v>
      </c>
    </row>
    <row r="211" spans="1:4" x14ac:dyDescent="0.25">
      <c r="A211" s="126">
        <v>44292</v>
      </c>
      <c r="B211" s="437">
        <v>21</v>
      </c>
      <c r="C211" s="437">
        <v>196</v>
      </c>
      <c r="D211" s="437">
        <v>15</v>
      </c>
    </row>
    <row r="212" spans="1:4" x14ac:dyDescent="0.25">
      <c r="A212" s="126">
        <v>44293</v>
      </c>
      <c r="B212" s="437">
        <v>21.3333333333333</v>
      </c>
      <c r="C212" s="437">
        <v>192</v>
      </c>
      <c r="D212" s="437">
        <v>14.6666666666667</v>
      </c>
    </row>
    <row r="213" spans="1:4" x14ac:dyDescent="0.25">
      <c r="A213" s="126">
        <v>44294</v>
      </c>
      <c r="B213" s="437">
        <v>21</v>
      </c>
      <c r="C213" s="437">
        <v>174</v>
      </c>
      <c r="D213" s="437">
        <v>11</v>
      </c>
    </row>
    <row r="214" spans="1:4" x14ac:dyDescent="0.25">
      <c r="A214" s="126">
        <v>44295</v>
      </c>
      <c r="B214" s="437">
        <v>19</v>
      </c>
      <c r="C214" s="437">
        <v>167</v>
      </c>
      <c r="D214" s="437">
        <v>10</v>
      </c>
    </row>
    <row r="215" spans="1:4" x14ac:dyDescent="0.25">
      <c r="A215" s="126">
        <v>44296</v>
      </c>
      <c r="B215" s="437">
        <v>20</v>
      </c>
      <c r="C215" s="437">
        <v>160</v>
      </c>
      <c r="D215" s="437">
        <v>9</v>
      </c>
    </row>
    <row r="216" spans="1:4" x14ac:dyDescent="0.25">
      <c r="A216" s="126">
        <v>44297</v>
      </c>
      <c r="B216" s="437">
        <v>21</v>
      </c>
      <c r="C216" s="437">
        <v>149</v>
      </c>
      <c r="D216" s="437">
        <v>10</v>
      </c>
    </row>
    <row r="217" spans="1:4" x14ac:dyDescent="0.25">
      <c r="A217" s="126">
        <v>44298</v>
      </c>
      <c r="B217" s="437">
        <v>21</v>
      </c>
      <c r="C217" s="437">
        <v>154</v>
      </c>
      <c r="D217" s="437">
        <v>9</v>
      </c>
    </row>
    <row r="218" spans="1:4" x14ac:dyDescent="0.25">
      <c r="A218" s="126">
        <v>44299</v>
      </c>
      <c r="B218" s="437">
        <v>20</v>
      </c>
      <c r="C218" s="437">
        <v>133</v>
      </c>
      <c r="D218" s="437">
        <v>8</v>
      </c>
    </row>
    <row r="219" spans="1:4" x14ac:dyDescent="0.25">
      <c r="A219" s="126">
        <v>44300</v>
      </c>
      <c r="B219" s="437">
        <v>20</v>
      </c>
      <c r="C219" s="437">
        <v>119</v>
      </c>
      <c r="D219" s="437">
        <v>7</v>
      </c>
    </row>
    <row r="220" spans="1:4" x14ac:dyDescent="0.25">
      <c r="A220" s="126">
        <v>44301</v>
      </c>
      <c r="B220" s="437">
        <v>16</v>
      </c>
      <c r="C220" s="437">
        <v>115</v>
      </c>
      <c r="D220" s="437">
        <v>6</v>
      </c>
    </row>
    <row r="221" spans="1:4" x14ac:dyDescent="0.25">
      <c r="A221" s="126">
        <v>44302</v>
      </c>
      <c r="B221" s="437">
        <v>18</v>
      </c>
      <c r="C221" s="437">
        <v>109</v>
      </c>
      <c r="D221" s="437">
        <v>7</v>
      </c>
    </row>
    <row r="222" spans="1:4" x14ac:dyDescent="0.25">
      <c r="A222" s="126">
        <v>44303</v>
      </c>
      <c r="B222" s="437">
        <v>16</v>
      </c>
      <c r="C222" s="437">
        <v>105</v>
      </c>
      <c r="D222" s="437">
        <v>6</v>
      </c>
    </row>
    <row r="223" spans="1:4" x14ac:dyDescent="0.25">
      <c r="A223" s="126">
        <v>44304</v>
      </c>
      <c r="B223" s="437">
        <v>14</v>
      </c>
      <c r="C223" s="437">
        <v>104</v>
      </c>
      <c r="D223" s="437">
        <v>6</v>
      </c>
    </row>
    <row r="224" spans="1:4" x14ac:dyDescent="0.25">
      <c r="A224" s="126">
        <v>44305</v>
      </c>
      <c r="B224" s="437">
        <v>14</v>
      </c>
      <c r="C224" s="437">
        <v>104</v>
      </c>
      <c r="D224" s="437">
        <v>6</v>
      </c>
    </row>
    <row r="225" spans="1:4" x14ac:dyDescent="0.25">
      <c r="A225" s="126">
        <v>44306</v>
      </c>
      <c r="B225" s="437">
        <v>13</v>
      </c>
      <c r="C225" s="437">
        <v>106</v>
      </c>
      <c r="D225" s="437">
        <v>7</v>
      </c>
    </row>
    <row r="226" spans="1:4" x14ac:dyDescent="0.25">
      <c r="A226" s="126">
        <v>44307</v>
      </c>
      <c r="B226" s="437">
        <v>14</v>
      </c>
      <c r="C226" s="437">
        <v>107</v>
      </c>
      <c r="D226" s="437">
        <v>7</v>
      </c>
    </row>
    <row r="227" spans="1:4" x14ac:dyDescent="0.25">
      <c r="A227" s="126">
        <v>44308</v>
      </c>
      <c r="B227" s="437">
        <v>12</v>
      </c>
      <c r="C227" s="437">
        <v>93</v>
      </c>
      <c r="D227" s="437">
        <v>7</v>
      </c>
    </row>
    <row r="228" spans="1:4" x14ac:dyDescent="0.25">
      <c r="A228" s="126">
        <v>44309</v>
      </c>
      <c r="B228" s="437">
        <v>12</v>
      </c>
      <c r="C228" s="437">
        <v>93</v>
      </c>
      <c r="D228" s="437">
        <v>7</v>
      </c>
    </row>
    <row r="229" spans="1:4" x14ac:dyDescent="0.25">
      <c r="A229" s="126">
        <v>44310</v>
      </c>
      <c r="B229" s="437">
        <v>12</v>
      </c>
      <c r="C229" s="437">
        <v>94</v>
      </c>
      <c r="D229" s="437">
        <v>7</v>
      </c>
    </row>
    <row r="230" spans="1:4" x14ac:dyDescent="0.25">
      <c r="A230" s="126">
        <v>44311</v>
      </c>
      <c r="B230" s="437">
        <v>12</v>
      </c>
      <c r="C230" s="437">
        <v>89</v>
      </c>
      <c r="D230" s="437">
        <v>8</v>
      </c>
    </row>
    <row r="231" spans="1:4" x14ac:dyDescent="0.25">
      <c r="A231" s="126">
        <v>44312</v>
      </c>
      <c r="B231" s="437">
        <v>12</v>
      </c>
      <c r="C231" s="437">
        <v>93</v>
      </c>
      <c r="D231" s="437">
        <v>8</v>
      </c>
    </row>
    <row r="232" spans="1:4" x14ac:dyDescent="0.25">
      <c r="A232" s="126">
        <v>44313</v>
      </c>
      <c r="B232" s="437">
        <v>11</v>
      </c>
      <c r="C232" s="437">
        <v>81</v>
      </c>
      <c r="D232" s="437">
        <v>9</v>
      </c>
    </row>
    <row r="233" spans="1:4" x14ac:dyDescent="0.25">
      <c r="A233" s="126">
        <v>44314</v>
      </c>
      <c r="B233" s="437">
        <v>12</v>
      </c>
      <c r="C233" s="437">
        <v>75</v>
      </c>
      <c r="D233" s="437">
        <v>9</v>
      </c>
    </row>
    <row r="234" spans="1:4" x14ac:dyDescent="0.25">
      <c r="A234" s="126">
        <v>44315</v>
      </c>
      <c r="B234" s="437">
        <v>12</v>
      </c>
      <c r="C234" s="437">
        <v>70</v>
      </c>
      <c r="D234" s="437">
        <v>10</v>
      </c>
    </row>
    <row r="235" spans="1:4" x14ac:dyDescent="0.25">
      <c r="A235" s="126">
        <v>44316</v>
      </c>
      <c r="B235" s="437">
        <v>9</v>
      </c>
      <c r="C235" s="437">
        <v>67</v>
      </c>
      <c r="D235" s="437">
        <v>10</v>
      </c>
    </row>
    <row r="236" spans="1:4" x14ac:dyDescent="0.25">
      <c r="A236" s="126">
        <v>44317</v>
      </c>
      <c r="B236" s="437">
        <v>11</v>
      </c>
      <c r="C236" s="437">
        <v>65</v>
      </c>
      <c r="D236" s="437">
        <v>9</v>
      </c>
    </row>
    <row r="237" spans="1:4" x14ac:dyDescent="0.25">
      <c r="A237" s="126">
        <v>44318</v>
      </c>
      <c r="B237" s="437">
        <v>12</v>
      </c>
      <c r="C237" s="437">
        <v>68</v>
      </c>
      <c r="D237" s="437">
        <v>8</v>
      </c>
    </row>
    <row r="238" spans="1:4" x14ac:dyDescent="0.25">
      <c r="A238" s="126">
        <v>44319</v>
      </c>
      <c r="B238" s="437">
        <v>11</v>
      </c>
      <c r="C238" s="437">
        <v>65</v>
      </c>
      <c r="D238" s="437">
        <v>8</v>
      </c>
    </row>
    <row r="239" spans="1:4" x14ac:dyDescent="0.25">
      <c r="A239" s="126">
        <v>44320</v>
      </c>
      <c r="B239" s="437">
        <v>11</v>
      </c>
      <c r="C239" s="437">
        <v>58</v>
      </c>
      <c r="D239" s="437">
        <v>8</v>
      </c>
    </row>
    <row r="240" spans="1:4" x14ac:dyDescent="0.25">
      <c r="A240" s="126">
        <v>44321</v>
      </c>
      <c r="B240" s="437">
        <v>13</v>
      </c>
      <c r="C240" s="437">
        <v>69</v>
      </c>
      <c r="D240" s="437">
        <v>8</v>
      </c>
    </row>
    <row r="241" spans="1:5" x14ac:dyDescent="0.25">
      <c r="A241" s="126">
        <v>44322</v>
      </c>
      <c r="B241" s="437">
        <v>11</v>
      </c>
      <c r="C241" s="437">
        <v>58</v>
      </c>
      <c r="D241" s="437">
        <v>8</v>
      </c>
    </row>
    <row r="242" spans="1:5" x14ac:dyDescent="0.25">
      <c r="A242" s="126">
        <v>44323</v>
      </c>
      <c r="B242" s="437">
        <v>8</v>
      </c>
      <c r="C242" s="437">
        <v>68</v>
      </c>
      <c r="D242" s="437">
        <v>9</v>
      </c>
    </row>
    <row r="243" spans="1:5" x14ac:dyDescent="0.25">
      <c r="A243" s="126">
        <v>44324</v>
      </c>
      <c r="B243" s="437">
        <v>9</v>
      </c>
      <c r="C243" s="437">
        <v>64</v>
      </c>
      <c r="D243" s="437">
        <v>9</v>
      </c>
    </row>
    <row r="244" spans="1:5" x14ac:dyDescent="0.25">
      <c r="A244" s="126">
        <v>44325</v>
      </c>
      <c r="B244" s="437">
        <v>6</v>
      </c>
      <c r="C244" s="437">
        <v>65</v>
      </c>
      <c r="D244" s="437">
        <v>10</v>
      </c>
    </row>
    <row r="245" spans="1:5" x14ac:dyDescent="0.25">
      <c r="A245" s="126">
        <v>44326</v>
      </c>
      <c r="B245" s="437">
        <v>6</v>
      </c>
      <c r="C245" s="437">
        <v>72</v>
      </c>
      <c r="D245" s="437">
        <v>10</v>
      </c>
    </row>
    <row r="246" spans="1:5" x14ac:dyDescent="0.25">
      <c r="A246" s="126">
        <v>44327</v>
      </c>
      <c r="B246" s="437">
        <v>6</v>
      </c>
      <c r="C246" s="437">
        <v>69</v>
      </c>
      <c r="D246" s="437">
        <v>10</v>
      </c>
      <c r="E246" t="s">
        <v>395</v>
      </c>
    </row>
    <row r="247" spans="1:5" x14ac:dyDescent="0.25">
      <c r="A247" s="126">
        <v>44328</v>
      </c>
      <c r="B247" s="437">
        <v>6</v>
      </c>
      <c r="C247" s="437">
        <v>65</v>
      </c>
      <c r="D247" s="437">
        <v>8</v>
      </c>
    </row>
    <row r="248" spans="1:5" x14ac:dyDescent="0.25">
      <c r="A248" s="126">
        <v>44329</v>
      </c>
      <c r="B248" s="437">
        <v>4</v>
      </c>
      <c r="C248" s="437">
        <v>63</v>
      </c>
      <c r="D248" s="437">
        <v>9</v>
      </c>
    </row>
    <row r="249" spans="1:5" x14ac:dyDescent="0.25">
      <c r="A249" s="126">
        <v>44330</v>
      </c>
      <c r="B249" s="437">
        <v>3</v>
      </c>
      <c r="C249" s="437">
        <v>64</v>
      </c>
      <c r="D249" s="437">
        <v>7</v>
      </c>
    </row>
    <row r="250" spans="1:5" x14ac:dyDescent="0.25">
      <c r="A250" s="126">
        <v>44331</v>
      </c>
      <c r="B250" s="437">
        <v>2</v>
      </c>
      <c r="C250" s="437">
        <v>69</v>
      </c>
      <c r="D250" s="437">
        <v>7</v>
      </c>
    </row>
    <row r="251" spans="1:5" x14ac:dyDescent="0.25">
      <c r="A251" s="126">
        <v>44332</v>
      </c>
      <c r="B251" s="437">
        <v>3</v>
      </c>
      <c r="C251" s="437">
        <v>61</v>
      </c>
      <c r="D251" s="437">
        <v>7</v>
      </c>
    </row>
    <row r="252" spans="1:5" x14ac:dyDescent="0.25">
      <c r="A252" s="126">
        <v>44333</v>
      </c>
      <c r="B252" s="437">
        <v>3</v>
      </c>
      <c r="C252" s="437">
        <v>68</v>
      </c>
      <c r="D252" s="437">
        <v>7</v>
      </c>
    </row>
    <row r="253" spans="1:5" x14ac:dyDescent="0.25">
      <c r="A253" s="126">
        <v>44334</v>
      </c>
      <c r="B253" s="437">
        <v>4</v>
      </c>
      <c r="C253" s="437">
        <v>70</v>
      </c>
      <c r="D253" s="437">
        <v>7</v>
      </c>
    </row>
    <row r="254" spans="1:5" x14ac:dyDescent="0.25">
      <c r="A254" s="126">
        <v>44335</v>
      </c>
      <c r="B254" s="437">
        <v>4</v>
      </c>
      <c r="C254" s="437">
        <v>78</v>
      </c>
      <c r="D254" s="437">
        <v>7</v>
      </c>
    </row>
    <row r="255" spans="1:5" x14ac:dyDescent="0.25">
      <c r="A255" s="126">
        <v>44336</v>
      </c>
      <c r="B255" s="437">
        <v>5</v>
      </c>
      <c r="C255" s="437">
        <v>83</v>
      </c>
      <c r="D255" s="437">
        <v>7</v>
      </c>
    </row>
    <row r="256" spans="1:5" x14ac:dyDescent="0.25">
      <c r="A256" s="126">
        <v>44337</v>
      </c>
      <c r="B256" s="437">
        <v>4</v>
      </c>
      <c r="C256" s="437">
        <v>81</v>
      </c>
      <c r="D256" s="437">
        <v>7</v>
      </c>
    </row>
    <row r="257" spans="1:4" x14ac:dyDescent="0.25">
      <c r="A257" s="126">
        <v>44338</v>
      </c>
      <c r="B257" s="437">
        <v>6</v>
      </c>
      <c r="C257" s="437">
        <v>88</v>
      </c>
      <c r="D257" s="437">
        <v>6</v>
      </c>
    </row>
    <row r="258" spans="1:4" x14ac:dyDescent="0.25">
      <c r="A258" s="126">
        <v>44339</v>
      </c>
      <c r="B258" s="437">
        <v>6</v>
      </c>
      <c r="C258" s="437">
        <v>99</v>
      </c>
      <c r="D258" s="437">
        <v>6</v>
      </c>
    </row>
    <row r="259" spans="1:4" x14ac:dyDescent="0.25">
      <c r="A259" s="126">
        <v>44340</v>
      </c>
      <c r="B259" s="437">
        <v>5</v>
      </c>
      <c r="C259" s="437">
        <v>94</v>
      </c>
      <c r="D259" s="437">
        <v>6</v>
      </c>
    </row>
    <row r="260" spans="1:4" x14ac:dyDescent="0.25">
      <c r="A260" s="126">
        <v>44341</v>
      </c>
      <c r="B260" s="437">
        <v>6</v>
      </c>
      <c r="C260" s="437">
        <v>97</v>
      </c>
      <c r="D260" s="437">
        <v>5</v>
      </c>
    </row>
    <row r="261" spans="1:4" x14ac:dyDescent="0.25">
      <c r="A261" s="126">
        <v>44342</v>
      </c>
      <c r="B261" s="437">
        <v>6</v>
      </c>
      <c r="C261" s="437">
        <v>98</v>
      </c>
      <c r="D261" s="437">
        <v>5</v>
      </c>
    </row>
    <row r="262" spans="1:4" x14ac:dyDescent="0.25">
      <c r="A262" s="126">
        <v>44343</v>
      </c>
      <c r="B262" s="437">
        <v>4</v>
      </c>
      <c r="C262" s="437">
        <v>83</v>
      </c>
      <c r="D262" s="437">
        <v>5</v>
      </c>
    </row>
    <row r="263" spans="1:4" x14ac:dyDescent="0.25">
      <c r="A263" s="126">
        <v>44344</v>
      </c>
      <c r="B263" s="437">
        <v>6</v>
      </c>
      <c r="C263" s="437">
        <v>90</v>
      </c>
      <c r="D263" s="437">
        <v>3</v>
      </c>
    </row>
    <row r="264" spans="1:4" x14ac:dyDescent="0.25">
      <c r="A264" s="126">
        <v>44345</v>
      </c>
      <c r="B264" s="437">
        <v>5</v>
      </c>
      <c r="C264" s="437">
        <v>86</v>
      </c>
      <c r="D264" s="437">
        <v>3</v>
      </c>
    </row>
    <row r="265" spans="1:4" x14ac:dyDescent="0.25">
      <c r="A265" s="126">
        <v>44346</v>
      </c>
      <c r="B265" s="437">
        <v>7</v>
      </c>
      <c r="C265" s="437">
        <v>101</v>
      </c>
      <c r="D265" s="437">
        <v>3</v>
      </c>
    </row>
    <row r="266" spans="1:4" x14ac:dyDescent="0.25">
      <c r="A266" s="126">
        <v>44347</v>
      </c>
      <c r="B266" s="437">
        <v>8</v>
      </c>
      <c r="C266" s="437">
        <v>109</v>
      </c>
      <c r="D266" s="437">
        <v>3</v>
      </c>
    </row>
    <row r="267" spans="1:4" x14ac:dyDescent="0.25">
      <c r="A267" s="126">
        <v>44348</v>
      </c>
      <c r="B267" s="437">
        <v>10</v>
      </c>
      <c r="C267" s="437">
        <v>106</v>
      </c>
      <c r="D267" s="437">
        <v>3</v>
      </c>
    </row>
    <row r="268" spans="1:4" x14ac:dyDescent="0.25">
      <c r="A268" s="126">
        <v>44349</v>
      </c>
      <c r="B268" s="437">
        <v>10</v>
      </c>
      <c r="C268" s="437">
        <v>114</v>
      </c>
      <c r="D268" s="437">
        <v>3</v>
      </c>
    </row>
    <row r="269" spans="1:4" x14ac:dyDescent="0.25">
      <c r="A269" s="126">
        <v>44350</v>
      </c>
      <c r="B269" s="437">
        <v>8</v>
      </c>
      <c r="C269" s="437">
        <v>110</v>
      </c>
      <c r="D269" s="437">
        <v>2</v>
      </c>
    </row>
    <row r="270" spans="1:4" x14ac:dyDescent="0.25">
      <c r="A270" s="126">
        <v>44351</v>
      </c>
      <c r="B270" s="437">
        <v>8</v>
      </c>
      <c r="C270" s="437">
        <v>116</v>
      </c>
      <c r="D270" s="437">
        <v>2</v>
      </c>
    </row>
    <row r="271" spans="1:4" x14ac:dyDescent="0.25">
      <c r="A271" s="126">
        <v>44352</v>
      </c>
      <c r="B271" s="437">
        <v>8</v>
      </c>
      <c r="C271" s="437">
        <v>111</v>
      </c>
      <c r="D271" s="437">
        <v>2</v>
      </c>
    </row>
    <row r="272" spans="1:4" x14ac:dyDescent="0.25">
      <c r="A272" s="126">
        <v>44353</v>
      </c>
      <c r="B272" s="437">
        <v>10</v>
      </c>
      <c r="C272" s="437">
        <v>112</v>
      </c>
      <c r="D272" s="437">
        <v>2</v>
      </c>
    </row>
    <row r="273" spans="1:4" x14ac:dyDescent="0.25">
      <c r="A273" s="126">
        <v>44354</v>
      </c>
      <c r="B273" s="437">
        <v>12</v>
      </c>
      <c r="C273" s="437">
        <v>122</v>
      </c>
      <c r="D273" s="437">
        <v>1</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93" t="s">
        <v>116</v>
      </c>
      <c r="C2" s="594"/>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97" t="s">
        <v>122</v>
      </c>
      <c r="F33" s="598">
        <v>2</v>
      </c>
      <c r="G33" s="230"/>
    </row>
    <row r="34" spans="1:7" x14ac:dyDescent="0.25">
      <c r="A34" s="247">
        <v>44040</v>
      </c>
      <c r="B34" s="249" t="s">
        <v>48</v>
      </c>
      <c r="C34" s="250" t="s">
        <v>48</v>
      </c>
      <c r="D34" s="233"/>
      <c r="E34" s="595"/>
      <c r="F34" s="599"/>
      <c r="G34" s="230"/>
    </row>
    <row r="35" spans="1:7" x14ac:dyDescent="0.25">
      <c r="A35" s="247">
        <v>44041</v>
      </c>
      <c r="B35" s="234">
        <v>66</v>
      </c>
      <c r="C35" s="253">
        <v>0.06</v>
      </c>
      <c r="D35" s="254"/>
      <c r="E35" s="595"/>
      <c r="F35" s="599"/>
      <c r="G35" s="230"/>
    </row>
    <row r="36" spans="1:7" x14ac:dyDescent="0.25">
      <c r="A36" s="247">
        <v>44042</v>
      </c>
      <c r="B36" s="249" t="s">
        <v>48</v>
      </c>
      <c r="C36" s="250" t="s">
        <v>48</v>
      </c>
      <c r="D36" s="254"/>
      <c r="E36" s="595"/>
      <c r="F36" s="599"/>
      <c r="G36" s="230"/>
    </row>
    <row r="37" spans="1:7" x14ac:dyDescent="0.25">
      <c r="A37" s="247">
        <v>44043</v>
      </c>
      <c r="B37" s="249" t="s">
        <v>48</v>
      </c>
      <c r="C37" s="250" t="s">
        <v>48</v>
      </c>
      <c r="D37" s="254"/>
      <c r="E37" s="595"/>
      <c r="F37" s="599"/>
      <c r="G37" s="230"/>
    </row>
    <row r="38" spans="1:7" x14ac:dyDescent="0.25">
      <c r="A38" s="247">
        <v>44044</v>
      </c>
      <c r="B38" s="249" t="s">
        <v>48</v>
      </c>
      <c r="C38" s="250" t="s">
        <v>48</v>
      </c>
      <c r="D38" s="254"/>
      <c r="E38" s="595"/>
      <c r="F38" s="599"/>
      <c r="G38" s="230"/>
    </row>
    <row r="39" spans="1:7" x14ac:dyDescent="0.25">
      <c r="A39" s="247">
        <v>44045</v>
      </c>
      <c r="B39" s="249" t="s">
        <v>48</v>
      </c>
      <c r="C39" s="250" t="s">
        <v>48</v>
      </c>
      <c r="D39" s="254"/>
      <c r="E39" s="596"/>
      <c r="F39" s="600"/>
      <c r="G39" s="230"/>
    </row>
    <row r="40" spans="1:7" x14ac:dyDescent="0.25">
      <c r="A40" s="247">
        <v>44046</v>
      </c>
      <c r="B40" s="249" t="s">
        <v>48</v>
      </c>
      <c r="C40" s="250" t="s">
        <v>48</v>
      </c>
      <c r="D40" s="254"/>
      <c r="E40" s="595" t="s">
        <v>121</v>
      </c>
      <c r="F40" s="601">
        <v>0</v>
      </c>
      <c r="G40" s="230"/>
    </row>
    <row r="41" spans="1:7" x14ac:dyDescent="0.25">
      <c r="A41" s="247">
        <v>44047</v>
      </c>
      <c r="B41" s="249" t="s">
        <v>48</v>
      </c>
      <c r="C41" s="250" t="s">
        <v>48</v>
      </c>
      <c r="D41" s="254"/>
      <c r="E41" s="595"/>
      <c r="F41" s="602"/>
      <c r="G41" s="230"/>
    </row>
    <row r="42" spans="1:7" x14ac:dyDescent="0.25">
      <c r="A42" s="247">
        <v>44048</v>
      </c>
      <c r="B42" s="234">
        <v>60</v>
      </c>
      <c r="C42" s="253">
        <v>0.06</v>
      </c>
      <c r="D42" s="254"/>
      <c r="E42" s="595"/>
      <c r="F42" s="602"/>
      <c r="G42" s="230"/>
    </row>
    <row r="43" spans="1:7" x14ac:dyDescent="0.25">
      <c r="A43" s="247">
        <v>44049</v>
      </c>
      <c r="B43" s="249" t="s">
        <v>48</v>
      </c>
      <c r="C43" s="250" t="s">
        <v>48</v>
      </c>
      <c r="E43" s="595"/>
      <c r="F43" s="602"/>
    </row>
    <row r="44" spans="1:7" x14ac:dyDescent="0.25">
      <c r="A44" s="247">
        <v>44050</v>
      </c>
      <c r="B44" s="249" t="s">
        <v>48</v>
      </c>
      <c r="C44" s="250" t="s">
        <v>48</v>
      </c>
      <c r="E44" s="595"/>
      <c r="F44" s="602"/>
    </row>
    <row r="45" spans="1:7" x14ac:dyDescent="0.25">
      <c r="A45" s="247">
        <v>44051</v>
      </c>
      <c r="B45" s="249" t="s">
        <v>48</v>
      </c>
      <c r="C45" s="250" t="s">
        <v>48</v>
      </c>
      <c r="E45" s="595"/>
      <c r="F45" s="602"/>
    </row>
    <row r="46" spans="1:7" x14ac:dyDescent="0.25">
      <c r="A46" s="247">
        <v>44052</v>
      </c>
      <c r="B46" s="249" t="s">
        <v>48</v>
      </c>
      <c r="C46" s="250" t="s">
        <v>48</v>
      </c>
      <c r="E46" s="596"/>
      <c r="F46" s="603"/>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604" t="s">
        <v>81</v>
      </c>
      <c r="G4" s="605"/>
      <c r="H4" s="605"/>
      <c r="I4" s="606"/>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607" t="s">
        <v>117</v>
      </c>
      <c r="G84" s="608"/>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609" t="s">
        <v>117</v>
      </c>
      <c r="C109" s="610"/>
      <c r="D109" s="611"/>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25" x14ac:dyDescent="0.2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2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2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2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2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2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2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2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2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2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2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2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2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2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2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2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2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2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2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2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2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2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2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2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2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2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2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2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2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2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2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2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2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2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2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2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2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2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2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2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2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2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2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2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2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2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2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2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2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0" t="s">
        <v>353</v>
      </c>
      <c r="B52" s="445"/>
      <c r="C52" s="461"/>
      <c r="D52" s="445"/>
      <c r="E52" s="445"/>
      <c r="O52" s="460" t="s">
        <v>354</v>
      </c>
      <c r="P52" s="445"/>
      <c r="Q52" s="445"/>
      <c r="R52" s="445"/>
    </row>
    <row r="53" spans="1:22" ht="30" customHeight="1" x14ac:dyDescent="0.25">
      <c r="A53" s="294"/>
      <c r="B53" s="494" t="s">
        <v>316</v>
      </c>
      <c r="C53" s="494" t="s">
        <v>317</v>
      </c>
      <c r="D53" s="457" t="s">
        <v>240</v>
      </c>
      <c r="E53" s="257"/>
      <c r="O53" s="458"/>
      <c r="P53" s="494" t="s">
        <v>316</v>
      </c>
      <c r="Q53" s="494" t="s">
        <v>317</v>
      </c>
      <c r="R53" s="457" t="s">
        <v>240</v>
      </c>
    </row>
    <row r="54" spans="1:22" x14ac:dyDescent="0.2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2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2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2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2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2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2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2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2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2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2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2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2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2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99" bestFit="1" customWidth="1"/>
    <col min="2" max="2" width="13.5703125" style="497" customWidth="1"/>
    <col min="3" max="3" width="13.5703125" style="498" customWidth="1"/>
    <col min="4" max="4" width="17" style="499" customWidth="1"/>
    <col min="5" max="5" width="13.5703125" style="498" customWidth="1"/>
    <col min="6" max="6" width="13.5703125" style="500" customWidth="1"/>
    <col min="7" max="7" width="13.5703125" style="501" customWidth="1"/>
    <col min="8" max="8" width="13.5703125" style="498" customWidth="1"/>
    <col min="9" max="9" width="13.5703125" style="500" customWidth="1"/>
    <col min="10" max="10" width="13.5703125" style="498" customWidth="1"/>
    <col min="11" max="11" width="13.5703125" style="500" customWidth="1"/>
    <col min="12" max="12" width="14.42578125" style="501" customWidth="1"/>
    <col min="13" max="13" width="14.42578125" style="498" customWidth="1"/>
    <col min="14" max="14" width="14.42578125" style="500" customWidth="1"/>
    <col min="15" max="15" width="14.42578125" style="501" customWidth="1"/>
    <col min="16" max="16" width="14.42578125" style="498" customWidth="1"/>
    <col min="17" max="17" width="14.42578125" style="500" customWidth="1"/>
    <col min="18" max="18" width="14.42578125" style="501" customWidth="1"/>
    <col min="19" max="19" width="14.42578125" style="498" customWidth="1"/>
    <col min="20" max="26" width="14.42578125" style="500" customWidth="1"/>
    <col min="27" max="27" width="5.85546875" style="500" customWidth="1"/>
    <col min="28" max="34" width="14.42578125" style="500" customWidth="1"/>
    <col min="35" max="16384" width="9.42578125" style="499"/>
  </cols>
  <sheetData>
    <row r="1" spans="1:36" x14ac:dyDescent="0.25">
      <c r="A1" s="496" t="s">
        <v>361</v>
      </c>
      <c r="AJ1" s="502" t="s">
        <v>29</v>
      </c>
    </row>
    <row r="3" spans="1:36" ht="39" customHeight="1" x14ac:dyDescent="0.25">
      <c r="A3" s="612" t="s">
        <v>0</v>
      </c>
      <c r="B3" s="614" t="s">
        <v>301</v>
      </c>
      <c r="C3" s="615"/>
      <c r="D3" s="615"/>
      <c r="E3" s="615"/>
      <c r="F3" s="616"/>
      <c r="G3" s="617" t="s">
        <v>302</v>
      </c>
      <c r="H3" s="618"/>
      <c r="I3" s="618"/>
      <c r="J3" s="618"/>
      <c r="K3" s="619"/>
      <c r="L3" s="620" t="s">
        <v>303</v>
      </c>
      <c r="M3" s="621"/>
      <c r="N3" s="622"/>
      <c r="O3" s="620" t="s">
        <v>304</v>
      </c>
      <c r="P3" s="621"/>
      <c r="Q3" s="622"/>
      <c r="R3" s="620" t="s">
        <v>305</v>
      </c>
      <c r="S3" s="621"/>
      <c r="T3" s="622"/>
      <c r="U3" s="620" t="s">
        <v>306</v>
      </c>
      <c r="V3" s="621"/>
      <c r="W3" s="622"/>
      <c r="X3" s="620" t="s">
        <v>307</v>
      </c>
      <c r="Y3" s="621"/>
      <c r="Z3" s="622"/>
      <c r="AA3" s="503"/>
      <c r="AB3" s="614" t="s">
        <v>300</v>
      </c>
      <c r="AC3" s="615"/>
      <c r="AD3" s="615"/>
      <c r="AE3" s="615"/>
      <c r="AF3" s="616"/>
      <c r="AG3" s="503"/>
      <c r="AH3" s="503"/>
    </row>
    <row r="4" spans="1:36" ht="78.75" customHeight="1" x14ac:dyDescent="0.25">
      <c r="A4" s="613"/>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2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2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2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2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2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25">
      <c r="A10" s="511">
        <v>44226</v>
      </c>
      <c r="F10" s="513"/>
      <c r="K10" s="513"/>
      <c r="N10" s="513"/>
      <c r="O10" s="514"/>
      <c r="Q10" s="513"/>
      <c r="T10" s="513"/>
      <c r="U10" s="515"/>
      <c r="W10" s="513"/>
      <c r="X10" s="515"/>
      <c r="Z10" s="513"/>
      <c r="AB10" s="515"/>
      <c r="AF10" s="513"/>
    </row>
    <row r="11" spans="1:36" x14ac:dyDescent="0.25">
      <c r="A11" s="511">
        <v>44227</v>
      </c>
      <c r="F11" s="513"/>
      <c r="K11" s="513"/>
      <c r="N11" s="513"/>
      <c r="O11" s="514"/>
      <c r="Q11" s="513"/>
      <c r="T11" s="513"/>
      <c r="U11" s="515"/>
      <c r="W11" s="513"/>
      <c r="X11" s="515"/>
      <c r="Z11" s="513"/>
      <c r="AB11" s="515"/>
      <c r="AF11" s="513"/>
    </row>
    <row r="12" spans="1:36" x14ac:dyDescent="0.2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85" customHeight="1" x14ac:dyDescent="0.2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2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2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2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2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2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2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2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2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2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2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2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2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2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2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2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2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2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2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2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2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2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2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2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2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2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2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2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2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2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2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2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2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2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2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2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2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2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25">
      <c r="B51" s="520" t="s">
        <v>315</v>
      </c>
      <c r="C51" s="521"/>
      <c r="D51" s="522"/>
      <c r="E51" s="522"/>
      <c r="F51" s="522"/>
      <c r="G51" s="522"/>
      <c r="H51" s="522"/>
      <c r="I51" s="522"/>
      <c r="J51" s="522"/>
      <c r="K51" s="522"/>
      <c r="L51" s="522"/>
      <c r="M51" s="522"/>
    </row>
    <row r="52" spans="1:32" x14ac:dyDescent="0.25">
      <c r="B52" s="520" t="s">
        <v>314</v>
      </c>
      <c r="C52" s="521"/>
      <c r="D52" s="522"/>
      <c r="E52" s="522"/>
      <c r="F52" s="522"/>
      <c r="G52" s="522"/>
      <c r="H52" s="522"/>
      <c r="I52" s="522"/>
      <c r="J52" s="522"/>
      <c r="K52" s="522"/>
      <c r="L52" s="522"/>
      <c r="M52" s="522"/>
    </row>
    <row r="53" spans="1:32" x14ac:dyDescent="0.25">
      <c r="B53" s="265" t="s">
        <v>297</v>
      </c>
      <c r="C53" s="522"/>
      <c r="D53" s="522"/>
      <c r="E53" s="522"/>
      <c r="F53" s="522"/>
      <c r="G53" s="522"/>
      <c r="H53" s="522"/>
      <c r="I53" s="522"/>
      <c r="J53" s="522"/>
      <c r="K53" s="522"/>
      <c r="L53" s="522"/>
      <c r="M53" s="522"/>
    </row>
    <row r="54" spans="1:32" x14ac:dyDescent="0.2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2" customWidth="1"/>
    <col min="2" max="13" width="12.42578125" style="522" customWidth="1"/>
    <col min="14" max="16384" width="9.140625" style="522"/>
  </cols>
  <sheetData>
    <row r="1" spans="1:15" s="499" customFormat="1" x14ac:dyDescent="0.25">
      <c r="A1" s="496" t="s">
        <v>362</v>
      </c>
      <c r="B1" s="501"/>
      <c r="C1" s="498"/>
      <c r="D1" s="500"/>
      <c r="E1" s="501"/>
      <c r="F1" s="498"/>
      <c r="G1" s="500"/>
      <c r="H1" s="500"/>
      <c r="I1" s="500"/>
      <c r="J1" s="500"/>
      <c r="K1" s="500"/>
      <c r="L1" s="500"/>
      <c r="M1" s="500"/>
      <c r="O1" s="502" t="s">
        <v>29</v>
      </c>
    </row>
    <row r="2" spans="1:15" s="499" customFormat="1" x14ac:dyDescent="0.25">
      <c r="B2" s="501"/>
      <c r="C2" s="498"/>
      <c r="D2" s="500"/>
      <c r="E2" s="501"/>
      <c r="F2" s="498"/>
      <c r="G2" s="500"/>
      <c r="H2" s="500"/>
      <c r="I2" s="500"/>
      <c r="J2" s="500"/>
      <c r="K2" s="500"/>
      <c r="L2" s="500"/>
      <c r="M2" s="500"/>
    </row>
    <row r="3" spans="1:15" s="499" customFormat="1" ht="39" customHeight="1" x14ac:dyDescent="0.25">
      <c r="A3" s="612" t="s">
        <v>0</v>
      </c>
      <c r="B3" s="620" t="s">
        <v>269</v>
      </c>
      <c r="C3" s="621"/>
      <c r="D3" s="622"/>
      <c r="E3" s="620" t="s">
        <v>270</v>
      </c>
      <c r="F3" s="621"/>
      <c r="G3" s="622"/>
      <c r="H3" s="620" t="s">
        <v>271</v>
      </c>
      <c r="I3" s="621"/>
      <c r="J3" s="622"/>
      <c r="K3" s="620" t="s">
        <v>272</v>
      </c>
      <c r="L3" s="621"/>
      <c r="M3" s="622"/>
    </row>
    <row r="4" spans="1:15" s="499" customFormat="1" ht="78.75" customHeight="1" x14ac:dyDescent="0.25">
      <c r="A4" s="612"/>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2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2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2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2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2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2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2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2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2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2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2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25">
      <c r="B16" s="520" t="s">
        <v>296</v>
      </c>
      <c r="C16" s="521"/>
    </row>
    <row r="17" spans="2:3" x14ac:dyDescent="0.25">
      <c r="B17" s="520" t="s">
        <v>298</v>
      </c>
      <c r="C17" s="521"/>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15"/>
  <sheetViews>
    <sheetView showGridLines="0" zoomScaleNormal="100" workbookViewId="0">
      <pane xSplit="2" ySplit="3" topLeftCell="C394"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28" t="s">
        <v>299</v>
      </c>
      <c r="B1" s="428" t="s">
        <v>299</v>
      </c>
      <c r="C1" s="1"/>
      <c r="M1" s="22" t="s">
        <v>29</v>
      </c>
    </row>
    <row r="2" spans="1:15" x14ac:dyDescent="0.25">
      <c r="B2" s="2"/>
    </row>
    <row r="3" spans="1:15" ht="39" x14ac:dyDescent="0.25">
      <c r="A3" s="110">
        <f>LOOKUP(2,1/($B:$B),$B:$B)</f>
        <v>44349</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row r="395" spans="1:3" x14ac:dyDescent="0.25">
      <c r="B395" s="62">
        <v>44329</v>
      </c>
    </row>
    <row r="396" spans="1:3" x14ac:dyDescent="0.25">
      <c r="B396" s="62">
        <v>44330</v>
      </c>
    </row>
    <row r="397" spans="1:3" x14ac:dyDescent="0.25">
      <c r="B397" s="62">
        <v>44331</v>
      </c>
    </row>
    <row r="398" spans="1:3" x14ac:dyDescent="0.25">
      <c r="B398" s="62">
        <v>44332</v>
      </c>
    </row>
    <row r="399" spans="1:3" x14ac:dyDescent="0.25">
      <c r="B399" s="62">
        <v>44333</v>
      </c>
    </row>
    <row r="400" spans="1:3" x14ac:dyDescent="0.25">
      <c r="B400" s="62">
        <v>44334</v>
      </c>
    </row>
    <row r="401" spans="1:3" x14ac:dyDescent="0.25">
      <c r="A401" s="62">
        <v>44335</v>
      </c>
      <c r="B401" s="62">
        <v>44335</v>
      </c>
      <c r="C401" s="2">
        <v>1104</v>
      </c>
    </row>
    <row r="402" spans="1:3" x14ac:dyDescent="0.25">
      <c r="B402" s="62">
        <v>44336</v>
      </c>
    </row>
    <row r="403" spans="1:3" x14ac:dyDescent="0.25">
      <c r="B403" s="62">
        <v>44337</v>
      </c>
    </row>
    <row r="404" spans="1:3" x14ac:dyDescent="0.25">
      <c r="B404" s="62">
        <v>44338</v>
      </c>
    </row>
    <row r="405" spans="1:3" x14ac:dyDescent="0.25">
      <c r="B405" s="62">
        <v>44339</v>
      </c>
    </row>
    <row r="406" spans="1:3" x14ac:dyDescent="0.25">
      <c r="B406" s="62">
        <v>44340</v>
      </c>
    </row>
    <row r="407" spans="1:3" x14ac:dyDescent="0.25">
      <c r="B407" s="62">
        <v>44341</v>
      </c>
    </row>
    <row r="408" spans="1:3" x14ac:dyDescent="0.25">
      <c r="A408" s="564">
        <v>44342</v>
      </c>
      <c r="B408" s="62">
        <v>44342</v>
      </c>
      <c r="C408" s="2">
        <v>1116</v>
      </c>
    </row>
    <row r="409" spans="1:3" x14ac:dyDescent="0.25">
      <c r="B409" s="62">
        <v>44343</v>
      </c>
    </row>
    <row r="410" spans="1:3" x14ac:dyDescent="0.25">
      <c r="B410" s="62">
        <v>44344</v>
      </c>
    </row>
    <row r="411" spans="1:3" x14ac:dyDescent="0.25">
      <c r="B411" s="62">
        <v>44345</v>
      </c>
    </row>
    <row r="412" spans="1:3" x14ac:dyDescent="0.25">
      <c r="B412" s="62">
        <v>44346</v>
      </c>
    </row>
    <row r="413" spans="1:3" x14ac:dyDescent="0.25">
      <c r="B413" s="62">
        <v>44347</v>
      </c>
    </row>
    <row r="414" spans="1:3" x14ac:dyDescent="0.25">
      <c r="B414" s="62">
        <v>44348</v>
      </c>
    </row>
    <row r="415" spans="1:3" x14ac:dyDescent="0.25">
      <c r="A415" s="62">
        <v>44349</v>
      </c>
      <c r="B415" s="62">
        <v>44349</v>
      </c>
      <c r="C415" s="2">
        <v>1129</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67"/>
  <sheetViews>
    <sheetView showGridLines="0" zoomScale="85" zoomScaleNormal="85" workbookViewId="0">
      <pane xSplit="1" ySplit="4" topLeftCell="B444"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8" width="15.42578125" customWidth="1"/>
    <col min="9" max="9" width="13.5703125" customWidth="1"/>
    <col min="10" max="10" width="17.1406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75" t="s">
        <v>114</v>
      </c>
      <c r="L1" s="576"/>
      <c r="M1" s="576"/>
      <c r="N1" s="576"/>
      <c r="O1" s="576"/>
      <c r="P1" s="576"/>
      <c r="W1" s="22" t="s">
        <v>29</v>
      </c>
    </row>
    <row r="2" spans="1:27" x14ac:dyDescent="0.25">
      <c r="A2" s="2"/>
      <c r="I2" s="566" t="s">
        <v>187</v>
      </c>
      <c r="J2" s="567"/>
      <c r="Q2" s="382"/>
      <c r="R2" s="382"/>
    </row>
    <row r="3" spans="1:27" ht="48.75" customHeight="1" x14ac:dyDescent="0.25">
      <c r="A3" s="569" t="s">
        <v>30</v>
      </c>
      <c r="B3" s="571" t="s">
        <v>185</v>
      </c>
      <c r="C3" s="572"/>
      <c r="D3" s="572"/>
      <c r="E3" s="104" t="s">
        <v>184</v>
      </c>
      <c r="F3" s="578" t="s">
        <v>199</v>
      </c>
      <c r="G3" s="573" t="s">
        <v>186</v>
      </c>
      <c r="H3" s="573"/>
      <c r="I3" s="566"/>
      <c r="J3" s="567"/>
      <c r="K3" s="568" t="s">
        <v>188</v>
      </c>
      <c r="L3" s="579" t="s">
        <v>200</v>
      </c>
      <c r="M3" s="574" t="s">
        <v>201</v>
      </c>
      <c r="N3" s="565" t="s">
        <v>189</v>
      </c>
      <c r="O3" s="568" t="s">
        <v>183</v>
      </c>
      <c r="P3" s="577" t="s">
        <v>191</v>
      </c>
      <c r="Q3" s="574" t="s">
        <v>202</v>
      </c>
      <c r="R3" s="574" t="s">
        <v>203</v>
      </c>
      <c r="S3" s="565" t="s">
        <v>182</v>
      </c>
    </row>
    <row r="4" spans="1:27" ht="30.6" customHeight="1" x14ac:dyDescent="0.25">
      <c r="A4" s="570"/>
      <c r="B4" s="23" t="s">
        <v>18</v>
      </c>
      <c r="C4" s="24" t="s">
        <v>17</v>
      </c>
      <c r="D4" s="28" t="s">
        <v>3</v>
      </c>
      <c r="E4" s="99" t="s">
        <v>63</v>
      </c>
      <c r="F4" s="578"/>
      <c r="G4" s="98" t="s">
        <v>63</v>
      </c>
      <c r="H4" s="79" t="s">
        <v>64</v>
      </c>
      <c r="I4" s="80" t="s">
        <v>63</v>
      </c>
      <c r="J4" s="147" t="s">
        <v>64</v>
      </c>
      <c r="K4" s="568"/>
      <c r="L4" s="579"/>
      <c r="M4" s="574"/>
      <c r="N4" s="565"/>
      <c r="O4" s="568"/>
      <c r="P4" s="577"/>
      <c r="Q4" s="574"/>
      <c r="R4" s="574"/>
      <c r="S4" s="565"/>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2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2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2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2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2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2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2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2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2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2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25">
      <c r="A455" s="559">
        <v>44342</v>
      </c>
      <c r="B455" s="560">
        <v>1783688</v>
      </c>
      <c r="C455" s="560">
        <v>233207</v>
      </c>
      <c r="D455" s="112">
        <v>2016895</v>
      </c>
      <c r="E455" s="561">
        <v>546</v>
      </c>
      <c r="F455" s="562">
        <f t="shared" ref="F455:F467"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row r="456" spans="1:21" x14ac:dyDescent="0.25">
      <c r="A456" s="559">
        <v>44343</v>
      </c>
      <c r="B456" s="560">
        <v>1788654</v>
      </c>
      <c r="C456" s="560">
        <v>233671</v>
      </c>
      <c r="D456" s="112">
        <v>2022325</v>
      </c>
      <c r="E456" s="561">
        <v>464</v>
      </c>
      <c r="F456" s="562">
        <f t="shared" si="1365"/>
        <v>8.5451197053406994E-2</v>
      </c>
      <c r="G456" s="560">
        <v>19712</v>
      </c>
      <c r="H456" s="112">
        <v>2924572</v>
      </c>
      <c r="I456" s="75">
        <v>8987</v>
      </c>
      <c r="J456" s="73">
        <v>3366989</v>
      </c>
      <c r="K456" s="392">
        <v>28699</v>
      </c>
      <c r="L456" s="380">
        <v>507</v>
      </c>
      <c r="M456" s="447">
        <f t="shared" ref="M456" si="1373">L456/K456</f>
        <v>1.7666120770758562E-2</v>
      </c>
      <c r="N456" s="90">
        <f t="shared" ref="N456" si="1374">D456-D449</f>
        <v>33696</v>
      </c>
      <c r="O456" s="90">
        <f t="shared" ref="O456" si="1375">SUM(E450:E456)</f>
        <v>2803</v>
      </c>
      <c r="P456" s="152">
        <f t="shared" ref="P456" si="1376">SUM(K450:K456)</f>
        <v>152537</v>
      </c>
      <c r="Q456" s="152">
        <f t="shared" ref="Q456" si="1377">SUM(L450:L456)</f>
        <v>3060</v>
      </c>
      <c r="R456" s="383">
        <f t="shared" ref="R456" si="1378">Q456/P456</f>
        <v>2.0060706582665188E-2</v>
      </c>
      <c r="S456" s="91">
        <f t="shared" ref="S456" si="1379">P456/5463.3</f>
        <v>27.920304577819266</v>
      </c>
    </row>
    <row r="457" spans="1:21" x14ac:dyDescent="0.25">
      <c r="A457" s="559">
        <v>44344</v>
      </c>
      <c r="B457" s="560">
        <v>1793591</v>
      </c>
      <c r="C457" s="560">
        <v>234312</v>
      </c>
      <c r="D457" s="112">
        <v>2027903</v>
      </c>
      <c r="E457" s="561">
        <v>641</v>
      </c>
      <c r="F457" s="562">
        <f t="shared" si="1365"/>
        <v>0.11491574040874866</v>
      </c>
      <c r="G457" s="560">
        <v>15347</v>
      </c>
      <c r="H457" s="112">
        <v>2939919</v>
      </c>
      <c r="I457" s="75">
        <v>10592</v>
      </c>
      <c r="J457" s="73">
        <v>3377581</v>
      </c>
      <c r="K457" s="392">
        <v>25939</v>
      </c>
      <c r="L457" s="380">
        <v>679</v>
      </c>
      <c r="M457" s="447">
        <f t="shared" ref="M457" si="1380">L457/K457</f>
        <v>2.6176799414009792E-2</v>
      </c>
      <c r="N457" s="90">
        <f t="shared" ref="N457" si="1381">D457-D450</f>
        <v>34105</v>
      </c>
      <c r="O457" s="90">
        <f t="shared" ref="O457" si="1382">SUM(E451:E457)</f>
        <v>3030</v>
      </c>
      <c r="P457" s="152">
        <f t="shared" ref="P457" si="1383">SUM(K451:K457)</f>
        <v>154968</v>
      </c>
      <c r="Q457" s="152">
        <f t="shared" ref="Q457" si="1384">SUM(L451:L457)</f>
        <v>3284</v>
      </c>
      <c r="R457" s="383">
        <f t="shared" ref="R457" si="1385">Q457/P457</f>
        <v>2.1191471787723917E-2</v>
      </c>
      <c r="S457" s="91">
        <f t="shared" ref="S457" si="1386">P457/5463.3</f>
        <v>28.365273735654274</v>
      </c>
    </row>
    <row r="458" spans="1:21" x14ac:dyDescent="0.25">
      <c r="A458" s="559">
        <v>44345</v>
      </c>
      <c r="B458" s="560">
        <v>1798086</v>
      </c>
      <c r="C458" s="560">
        <v>234895</v>
      </c>
      <c r="D458" s="112">
        <v>2032981</v>
      </c>
      <c r="E458" s="561">
        <v>583</v>
      </c>
      <c r="F458" s="562">
        <f t="shared" si="1365"/>
        <v>0.11480897991335172</v>
      </c>
      <c r="G458" s="560">
        <v>12099</v>
      </c>
      <c r="H458" s="112">
        <v>2952018</v>
      </c>
      <c r="I458" s="75">
        <v>12433</v>
      </c>
      <c r="J458" s="73">
        <v>3390014</v>
      </c>
      <c r="K458" s="392">
        <v>24532</v>
      </c>
      <c r="L458" s="380">
        <v>624</v>
      </c>
      <c r="M458" s="447">
        <f t="shared" ref="M458:M459" si="1387">L458/K458</f>
        <v>2.5436165008967879E-2</v>
      </c>
      <c r="N458" s="90">
        <f t="shared" ref="N458" si="1388">D458-D451</f>
        <v>34443</v>
      </c>
      <c r="O458" s="90">
        <f t="shared" ref="O458" si="1389">SUM(E452:E458)</f>
        <v>3243</v>
      </c>
      <c r="P458" s="152">
        <f t="shared" ref="P458" si="1390">SUM(K452:K458)</f>
        <v>157756</v>
      </c>
      <c r="Q458" s="152">
        <f t="shared" ref="Q458" si="1391">SUM(L452:L458)</f>
        <v>3506</v>
      </c>
      <c r="R458" s="383">
        <f t="shared" ref="R458" si="1392">Q458/P458</f>
        <v>2.2224194325413931E-2</v>
      </c>
      <c r="S458" s="91">
        <f t="shared" ref="S458" si="1393">P458/5463.3</f>
        <v>28.875588014569949</v>
      </c>
    </row>
    <row r="459" spans="1:21" x14ac:dyDescent="0.25">
      <c r="A459" s="559">
        <v>44346</v>
      </c>
      <c r="B459" s="560">
        <v>1801935</v>
      </c>
      <c r="C459" s="560">
        <v>235421</v>
      </c>
      <c r="D459" s="112">
        <v>2037356</v>
      </c>
      <c r="E459" s="561">
        <v>526</v>
      </c>
      <c r="F459" s="562">
        <f t="shared" si="1365"/>
        <v>0.12022857142857143</v>
      </c>
      <c r="G459" s="560">
        <v>5872</v>
      </c>
      <c r="H459" s="112">
        <v>2957890</v>
      </c>
      <c r="I459" s="75">
        <v>11826</v>
      </c>
      <c r="J459" s="73">
        <v>3401840</v>
      </c>
      <c r="K459" s="392">
        <v>17698</v>
      </c>
      <c r="L459" s="380">
        <v>562</v>
      </c>
      <c r="M459" s="447">
        <f t="shared" si="1387"/>
        <v>3.17550005650356E-2</v>
      </c>
      <c r="N459" s="90">
        <f t="shared" ref="N459" si="1394">D459-D452</f>
        <v>34015</v>
      </c>
      <c r="O459" s="90">
        <f t="shared" ref="O459" si="1395">SUM(E453:E459)</f>
        <v>3391</v>
      </c>
      <c r="P459" s="152">
        <f t="shared" ref="P459" si="1396">SUM(K453:K459)</f>
        <v>154452</v>
      </c>
      <c r="Q459" s="152">
        <f t="shared" ref="Q459" si="1397">SUM(L453:L459)</f>
        <v>3658</v>
      </c>
      <c r="R459" s="383">
        <f t="shared" ref="R459" si="1398">Q459/P459</f>
        <v>2.36837334576438E-2</v>
      </c>
      <c r="S459" s="91">
        <f t="shared" ref="S459" si="1399">P459/5463.3</f>
        <v>28.270825325352806</v>
      </c>
    </row>
    <row r="460" spans="1:21" x14ac:dyDescent="0.25">
      <c r="A460" s="559">
        <v>44347</v>
      </c>
      <c r="B460" s="560">
        <v>1805043</v>
      </c>
      <c r="C460" s="560">
        <v>235911</v>
      </c>
      <c r="D460" s="112">
        <v>2040954</v>
      </c>
      <c r="E460" s="561">
        <v>490</v>
      </c>
      <c r="F460" s="562">
        <f t="shared" si="1365"/>
        <v>0.13618677042801555</v>
      </c>
      <c r="G460" s="560">
        <v>5324</v>
      </c>
      <c r="H460" s="112">
        <v>2963214</v>
      </c>
      <c r="I460" s="75">
        <v>7029</v>
      </c>
      <c r="J460" s="73">
        <v>3408869</v>
      </c>
      <c r="K460" s="392">
        <v>12353</v>
      </c>
      <c r="L460" s="380">
        <v>517</v>
      </c>
      <c r="M460" s="447">
        <f t="shared" ref="M460" si="1400">L460/K460</f>
        <v>4.1852181656277826E-2</v>
      </c>
      <c r="N460" s="90">
        <f t="shared" ref="N460" si="1401">D460-D453</f>
        <v>34001</v>
      </c>
      <c r="O460" s="90">
        <f t="shared" ref="O460" si="1402">SUM(E454:E460)</f>
        <v>3568</v>
      </c>
      <c r="P460" s="152">
        <f t="shared" ref="P460" si="1403">SUM(K454:K460)</f>
        <v>154628</v>
      </c>
      <c r="Q460" s="152">
        <f t="shared" ref="Q460" si="1404">SUM(L454:L460)</f>
        <v>3834</v>
      </c>
      <c r="R460" s="383">
        <f t="shared" ref="R460" si="1405">Q460/P460</f>
        <v>2.4794991851411128E-2</v>
      </c>
      <c r="S460" s="91">
        <f t="shared" ref="S460" si="1406">P460/5463.3</f>
        <v>28.30304028700602</v>
      </c>
    </row>
    <row r="461" spans="1:21" x14ac:dyDescent="0.25">
      <c r="A461" s="559">
        <v>44348</v>
      </c>
      <c r="B461" s="560">
        <v>1808430</v>
      </c>
      <c r="C461" s="560">
        <v>236389</v>
      </c>
      <c r="D461" s="112">
        <v>2044819</v>
      </c>
      <c r="E461" s="561">
        <v>478</v>
      </c>
      <c r="F461" s="562">
        <f t="shared" si="1365"/>
        <v>0.12367399741267787</v>
      </c>
      <c r="G461" s="560">
        <v>9983</v>
      </c>
      <c r="H461" s="112">
        <v>2973197</v>
      </c>
      <c r="I461" s="75">
        <v>6506</v>
      </c>
      <c r="J461" s="73">
        <v>3415375</v>
      </c>
      <c r="K461" s="392">
        <v>16489</v>
      </c>
      <c r="L461" s="380">
        <v>511</v>
      </c>
      <c r="M461" s="447">
        <f t="shared" ref="M461" si="1407">L461/K461</f>
        <v>3.0990357207835526E-2</v>
      </c>
      <c r="N461" s="90">
        <f t="shared" ref="N461" si="1408">D461-D454</f>
        <v>34045</v>
      </c>
      <c r="O461" s="90">
        <f t="shared" ref="O461" si="1409">SUM(E455:E461)</f>
        <v>3728</v>
      </c>
      <c r="P461" s="152">
        <f t="shared" ref="P461" si="1410">SUM(K455:K461)</f>
        <v>154384</v>
      </c>
      <c r="Q461" s="152">
        <f t="shared" ref="Q461" si="1411">SUM(L455:L461)</f>
        <v>4002</v>
      </c>
      <c r="R461" s="383">
        <f t="shared" ref="R461" si="1412">Q461/P461</f>
        <v>2.5922375375686601E-2</v>
      </c>
      <c r="S461" s="91">
        <f t="shared" ref="S461" si="1413">P461/5463.3</f>
        <v>28.258378635623156</v>
      </c>
    </row>
    <row r="462" spans="1:21" x14ac:dyDescent="0.25">
      <c r="A462" s="559">
        <v>44349</v>
      </c>
      <c r="B462" s="560">
        <v>1813514</v>
      </c>
      <c r="C462" s="560">
        <v>237066</v>
      </c>
      <c r="D462" s="112">
        <v>2050580</v>
      </c>
      <c r="E462" s="561">
        <v>677</v>
      </c>
      <c r="F462" s="562">
        <f t="shared" si="1365"/>
        <v>0.11751432043048082</v>
      </c>
      <c r="G462" s="560">
        <v>16881</v>
      </c>
      <c r="H462" s="112">
        <v>2990078</v>
      </c>
      <c r="I462" s="75">
        <v>9377</v>
      </c>
      <c r="J462" s="73">
        <v>3424752</v>
      </c>
      <c r="K462" s="392">
        <v>26258</v>
      </c>
      <c r="L462" s="380">
        <v>735</v>
      </c>
      <c r="M462" s="447">
        <f t="shared" ref="M462:M465" si="1414">L462/K462</f>
        <v>2.7991469266509254E-2</v>
      </c>
      <c r="N462" s="90">
        <f t="shared" ref="N462" si="1415">D462-D455</f>
        <v>33685</v>
      </c>
      <c r="O462" s="90">
        <f t="shared" ref="O462" si="1416">SUM(E456:E462)</f>
        <v>3859</v>
      </c>
      <c r="P462" s="152">
        <f t="shared" ref="P462" si="1417">SUM(K456:K462)</f>
        <v>151968</v>
      </c>
      <c r="Q462" s="152">
        <f t="shared" ref="Q462" si="1418">SUM(L456:L462)</f>
        <v>4135</v>
      </c>
      <c r="R462" s="383">
        <f t="shared" ref="R462" si="1419">Q462/P462</f>
        <v>2.7209675721204463E-2</v>
      </c>
      <c r="S462" s="91">
        <f t="shared" ref="S462" si="1420">P462/5463.3</f>
        <v>27.816155071110867</v>
      </c>
    </row>
    <row r="463" spans="1:21" x14ac:dyDescent="0.25">
      <c r="A463" s="559">
        <v>44350</v>
      </c>
      <c r="B463" s="560">
        <v>1819342</v>
      </c>
      <c r="C463" s="560">
        <v>237901</v>
      </c>
      <c r="D463" s="112">
        <v>2057243</v>
      </c>
      <c r="E463" s="561">
        <v>835</v>
      </c>
      <c r="F463" s="562">
        <f t="shared" si="1365"/>
        <v>0.12531892540897493</v>
      </c>
      <c r="G463" s="560">
        <v>19381</v>
      </c>
      <c r="H463" s="112">
        <v>3009459</v>
      </c>
      <c r="I463" s="75">
        <v>12460</v>
      </c>
      <c r="J463" s="73">
        <v>3437212</v>
      </c>
      <c r="K463" s="392">
        <v>31841</v>
      </c>
      <c r="L463" s="380">
        <v>900</v>
      </c>
      <c r="M463" s="447">
        <f t="shared" si="1414"/>
        <v>2.826544392449986E-2</v>
      </c>
      <c r="N463" s="90">
        <f t="shared" ref="N463" si="1421">D463-D456</f>
        <v>34918</v>
      </c>
      <c r="O463" s="90">
        <f t="shared" ref="O463" si="1422">SUM(E457:E463)</f>
        <v>4230</v>
      </c>
      <c r="P463" s="152">
        <f t="shared" ref="P463" si="1423">SUM(K457:K463)</f>
        <v>155110</v>
      </c>
      <c r="Q463" s="152">
        <f t="shared" ref="Q463" si="1424">SUM(L457:L463)</f>
        <v>4528</v>
      </c>
      <c r="R463" s="383">
        <f t="shared" ref="R463" si="1425">Q463/P463</f>
        <v>2.9192186190445491E-2</v>
      </c>
      <c r="S463" s="91">
        <f t="shared" ref="S463" si="1426">P463/5463.3</f>
        <v>28.391265352442662</v>
      </c>
    </row>
    <row r="464" spans="1:21" x14ac:dyDescent="0.25">
      <c r="A464" s="559">
        <v>44351</v>
      </c>
      <c r="B464" s="560">
        <v>1825060</v>
      </c>
      <c r="C464" s="560">
        <v>238893</v>
      </c>
      <c r="D464" s="112">
        <v>2063953</v>
      </c>
      <c r="E464" s="2">
        <v>992</v>
      </c>
      <c r="F464" s="562">
        <f t="shared" si="1365"/>
        <v>0.14783904619970195</v>
      </c>
      <c r="G464" s="560">
        <v>14335</v>
      </c>
      <c r="H464" s="112">
        <v>3023794</v>
      </c>
      <c r="I464" s="75">
        <v>12627</v>
      </c>
      <c r="J464" s="73">
        <v>3449839</v>
      </c>
      <c r="K464" s="392">
        <v>26962</v>
      </c>
      <c r="L464" s="380">
        <v>1040</v>
      </c>
      <c r="M464" s="447">
        <f t="shared" si="1414"/>
        <v>3.8572806171648988E-2</v>
      </c>
      <c r="N464" s="90">
        <f t="shared" ref="N464" si="1427">D464-D457</f>
        <v>36050</v>
      </c>
      <c r="O464" s="90">
        <f t="shared" ref="O464" si="1428">SUM(E458:E464)</f>
        <v>4581</v>
      </c>
      <c r="P464" s="152">
        <f t="shared" ref="P464" si="1429">SUM(K458:K464)</f>
        <v>156133</v>
      </c>
      <c r="Q464" s="152">
        <f t="shared" ref="Q464" si="1430">SUM(L458:L464)</f>
        <v>4889</v>
      </c>
      <c r="R464" s="383">
        <f t="shared" ref="R464" si="1431">Q464/P464</f>
        <v>3.1313047209750658E-2</v>
      </c>
      <c r="S464" s="91">
        <f t="shared" ref="S464" si="1432">P464/5463.3</f>
        <v>28.578514817051964</v>
      </c>
    </row>
    <row r="465" spans="1:19" x14ac:dyDescent="0.25">
      <c r="A465" s="559">
        <v>44352</v>
      </c>
      <c r="B465" s="560">
        <v>1830594</v>
      </c>
      <c r="C465" s="560">
        <v>239753</v>
      </c>
      <c r="D465" s="112">
        <v>2070347</v>
      </c>
      <c r="E465" s="2">
        <v>860</v>
      </c>
      <c r="F465" s="562">
        <f t="shared" si="1365"/>
        <v>0.13450109477635283</v>
      </c>
      <c r="G465" s="560">
        <v>12478</v>
      </c>
      <c r="H465" s="112">
        <v>3036272</v>
      </c>
      <c r="I465" s="75">
        <v>14958</v>
      </c>
      <c r="J465" s="73">
        <v>3464797</v>
      </c>
      <c r="K465" s="392">
        <v>27436</v>
      </c>
      <c r="L465" s="380">
        <v>931</v>
      </c>
      <c r="M465" s="447">
        <f t="shared" si="1414"/>
        <v>3.3933518005540168E-2</v>
      </c>
      <c r="N465" s="90">
        <f t="shared" ref="N465" si="1433">D465-D458</f>
        <v>37366</v>
      </c>
      <c r="O465" s="90">
        <f t="shared" ref="O465" si="1434">SUM(E459:E465)</f>
        <v>4858</v>
      </c>
      <c r="P465" s="152">
        <f t="shared" ref="P465" si="1435">SUM(K459:K465)</f>
        <v>159037</v>
      </c>
      <c r="Q465" s="152">
        <f t="shared" ref="Q465" si="1436">SUM(L459:L465)</f>
        <v>5196</v>
      </c>
      <c r="R465" s="383">
        <f t="shared" ref="R465" si="1437">Q465/P465</f>
        <v>3.2671642447983804E-2</v>
      </c>
      <c r="S465" s="91">
        <f t="shared" ref="S465" si="1438">P465/5463.3</f>
        <v>29.110061684329981</v>
      </c>
    </row>
    <row r="466" spans="1:19" x14ac:dyDescent="0.25">
      <c r="A466" s="559">
        <v>44353</v>
      </c>
      <c r="B466" s="560">
        <v>1836218</v>
      </c>
      <c r="C466" s="560">
        <v>240528</v>
      </c>
      <c r="D466" s="112">
        <v>2076746</v>
      </c>
      <c r="E466" s="2">
        <v>775</v>
      </c>
      <c r="F466" s="562">
        <f t="shared" si="1365"/>
        <v>0.12111267385528988</v>
      </c>
      <c r="G466" s="560">
        <v>6248</v>
      </c>
      <c r="H466" s="112">
        <v>3042520</v>
      </c>
      <c r="I466" s="75">
        <v>14427</v>
      </c>
      <c r="J466" s="73">
        <v>3479224</v>
      </c>
      <c r="K466" s="392">
        <v>20675</v>
      </c>
      <c r="L466" s="380">
        <v>821</v>
      </c>
      <c r="M466" s="447">
        <f t="shared" ref="M466" si="1439">L466/K466</f>
        <v>3.9709794437726723E-2</v>
      </c>
      <c r="N466" s="90">
        <f t="shared" ref="N466" si="1440">D466-D459</f>
        <v>39390</v>
      </c>
      <c r="O466" s="90">
        <f t="shared" ref="O466" si="1441">SUM(E460:E466)</f>
        <v>5107</v>
      </c>
      <c r="P466" s="152">
        <f t="shared" ref="P466" si="1442">SUM(K460:K466)</f>
        <v>162014</v>
      </c>
      <c r="Q466" s="152">
        <f t="shared" ref="Q466" si="1443">SUM(L460:L466)</f>
        <v>5455</v>
      </c>
      <c r="R466" s="383">
        <f t="shared" ref="R466" si="1444">Q466/P466</f>
        <v>3.3669929759156614E-2</v>
      </c>
      <c r="S466" s="91">
        <f t="shared" ref="S466" si="1445">P466/5463.3</f>
        <v>29.654970439111892</v>
      </c>
    </row>
    <row r="467" spans="1:19" x14ac:dyDescent="0.25">
      <c r="A467" s="559">
        <v>44354</v>
      </c>
      <c r="B467" s="560">
        <v>1840381</v>
      </c>
      <c r="C467" s="560">
        <v>241169</v>
      </c>
      <c r="D467" s="112">
        <v>2081550</v>
      </c>
      <c r="E467" s="2">
        <v>641</v>
      </c>
      <c r="F467" s="562">
        <f t="shared" si="1365"/>
        <v>0.13343047460449625</v>
      </c>
      <c r="G467" s="560">
        <v>5936</v>
      </c>
      <c r="H467" s="112">
        <v>3048456</v>
      </c>
      <c r="I467" s="75">
        <v>10256</v>
      </c>
      <c r="J467" s="73">
        <v>3489480</v>
      </c>
      <c r="K467" s="392">
        <v>16192</v>
      </c>
      <c r="L467" s="380">
        <v>688</v>
      </c>
      <c r="M467" s="447">
        <f t="shared" ref="M467" si="1446">L467/K467</f>
        <v>4.2490118577075096E-2</v>
      </c>
      <c r="N467" s="90">
        <f t="shared" ref="N467" si="1447">D467-D460</f>
        <v>40596</v>
      </c>
      <c r="O467" s="90">
        <f t="shared" ref="O467" si="1448">SUM(E461:E467)</f>
        <v>5258</v>
      </c>
      <c r="P467" s="152">
        <f t="shared" ref="P467" si="1449">SUM(K461:K467)</f>
        <v>165853</v>
      </c>
      <c r="Q467" s="152">
        <f t="shared" ref="Q467" si="1450">SUM(L461:L467)</f>
        <v>5626</v>
      </c>
      <c r="R467" s="383">
        <f t="shared" ref="R467" si="1451">Q467/P467</f>
        <v>3.3921605276962127E-2</v>
      </c>
      <c r="S467" s="91">
        <f t="shared" ref="S467" si="1452">P467/5463.3</f>
        <v>30.357659290172606</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election activeCell="O44" sqref="O44"/>
    </sheetView>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2021-06-07T11:38:06Z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vA49063095</value>
    </field>
    <field name="Objective-Version">
      <value order="0">152.271</value>
    </field>
    <field name="Objective-VersionNumber">
      <value order="0">1486</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2021-06-07T11:38:05Z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2021-06-07T11:38:06Z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vA49063095</vt:lpwstr>
  </property>
  <property fmtid="{D5CDD505-2E9C-101B-9397-08002B2CF9AE}" pid="16" name="Objective-Version">
    <vt:lpwstr>152.271</vt:lpwstr>
  </property>
  <property fmtid="{D5CDD505-2E9C-101B-9397-08002B2CF9AE}" pid="17" name="Objective-VersionNumber">
    <vt:r8>1486</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