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12585" windowHeight="7965" tabRatio="500" firstSheet="1" activeTab="3"/>
  </bookViews>
  <sheets>
    <sheet name="Metadata" sheetId="2" r:id="rId1"/>
    <sheet name="CDC_Data" sheetId="7" r:id="rId2"/>
    <sheet name="CDC_PlaceofDeath" sheetId="5" r:id="rId3"/>
    <sheet name="WeeklyTotal" sheetId="3" r:id="rId4"/>
  </sheet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C50" i="3" l="1"/>
  <c r="C49" i="3"/>
  <c r="C48" i="3" s="1"/>
  <c r="C47" i="3" s="1"/>
  <c r="C46" i="3" s="1"/>
  <c r="C45" i="3" s="1"/>
  <c r="C44" i="3" s="1"/>
  <c r="C43" i="3" s="1"/>
  <c r="C42" i="3" s="1"/>
  <c r="C41" i="3" s="1"/>
  <c r="C40" i="3" s="1"/>
  <c r="C39" i="3" s="1"/>
  <c r="C38" i="3" s="1"/>
  <c r="C37" i="3" s="1"/>
  <c r="C36" i="3" s="1"/>
  <c r="C35" i="3" s="1"/>
  <c r="C34" i="3" s="1"/>
  <c r="C33" i="3" s="1"/>
  <c r="C32" i="3" s="1"/>
  <c r="C27" i="3"/>
  <c r="B50" i="3" l="1"/>
  <c r="B27" i="3"/>
  <c r="D49" i="3"/>
  <c r="D48" i="3" s="1"/>
  <c r="D47" i="3" s="1"/>
  <c r="D46" i="3" s="1"/>
  <c r="D45" i="3" s="1"/>
  <c r="D44" i="3" s="1"/>
  <c r="D43" i="3" s="1"/>
  <c r="D42" i="3" s="1"/>
  <c r="D41" i="3" s="1"/>
  <c r="D40" i="3" s="1"/>
  <c r="D39" i="3" s="1"/>
  <c r="D38" i="3" s="1"/>
  <c r="D37" i="3" s="1"/>
  <c r="D36" i="3" s="1"/>
  <c r="D35" i="3" s="1"/>
  <c r="D34" i="3" s="1"/>
  <c r="D33" i="3" s="1"/>
  <c r="D27" i="3"/>
  <c r="E49" i="3" l="1"/>
  <c r="E48" i="3" s="1"/>
  <c r="E47" i="3" s="1"/>
  <c r="E46" i="3" s="1"/>
  <c r="E45" i="3" s="1"/>
  <c r="E44" i="3" s="1"/>
  <c r="E43" i="3" s="1"/>
  <c r="E42" i="3" s="1"/>
  <c r="E41" i="3" s="1"/>
  <c r="E40" i="3" s="1"/>
  <c r="E39" i="3" s="1"/>
  <c r="E38" i="3" s="1"/>
  <c r="E37" i="3" s="1"/>
  <c r="E36" i="3" s="1"/>
  <c r="E35" i="3" s="1"/>
  <c r="E34" i="3" s="1"/>
  <c r="E33" i="3" s="1"/>
  <c r="E27" i="3"/>
  <c r="B49" i="3" l="1"/>
  <c r="B48" i="3" s="1"/>
  <c r="B47" i="3" s="1"/>
  <c r="B46" i="3" s="1"/>
  <c r="B45" i="3" s="1"/>
  <c r="B44" i="3" s="1"/>
  <c r="B43" i="3" s="1"/>
  <c r="B42" i="3" s="1"/>
  <c r="B41" i="3" s="1"/>
  <c r="B40" i="3" s="1"/>
  <c r="B39" i="3" s="1"/>
  <c r="B38" i="3" s="1"/>
  <c r="B37" i="3" s="1"/>
  <c r="B36" i="3" s="1"/>
  <c r="B35" i="3" s="1"/>
  <c r="B34" i="3" s="1"/>
  <c r="B33" i="3" s="1"/>
  <c r="B32" i="3" s="1"/>
  <c r="EB22" i="7"/>
  <c r="EB21" i="7"/>
  <c r="EB7" i="7"/>
  <c r="EB8" i="7"/>
  <c r="EB9" i="7"/>
  <c r="EB10" i="7"/>
  <c r="EB11" i="7"/>
  <c r="EB12" i="7"/>
  <c r="EB13" i="7"/>
  <c r="EB14" i="7"/>
  <c r="EB15" i="7"/>
  <c r="EB16" i="7"/>
  <c r="EB17" i="7"/>
  <c r="EB19" i="7"/>
  <c r="DU22" i="7"/>
  <c r="DU21" i="7"/>
  <c r="DU7" i="7"/>
  <c r="DU8" i="7"/>
  <c r="DU9" i="7"/>
  <c r="DU10" i="7"/>
  <c r="DU11" i="7"/>
  <c r="DU12" i="7"/>
  <c r="DU13" i="7"/>
  <c r="DU14" i="7"/>
  <c r="DU15" i="7"/>
  <c r="DU16" i="7"/>
  <c r="DU17" i="7"/>
  <c r="DU19" i="7"/>
  <c r="DN22" i="7"/>
  <c r="DN21" i="7"/>
  <c r="DN7" i="7"/>
  <c r="DN8" i="7"/>
  <c r="DN9" i="7"/>
  <c r="DN10" i="7"/>
  <c r="DN11" i="7"/>
  <c r="DN12" i="7"/>
  <c r="DN13" i="7"/>
  <c r="DN14" i="7"/>
  <c r="DN15" i="7"/>
  <c r="DN16" i="7"/>
  <c r="DN17" i="7"/>
  <c r="DN19" i="7"/>
  <c r="DG22" i="7"/>
  <c r="DG21" i="7"/>
  <c r="DG7" i="7"/>
  <c r="DG8" i="7"/>
  <c r="DG9" i="7"/>
  <c r="DG10" i="7"/>
  <c r="DG11" i="7"/>
  <c r="DG12" i="7"/>
  <c r="DG13" i="7"/>
  <c r="DG14" i="7"/>
  <c r="DG15" i="7"/>
  <c r="DG16" i="7"/>
  <c r="DG17" i="7"/>
  <c r="DG19" i="7"/>
  <c r="CZ22" i="7"/>
  <c r="CZ21" i="7"/>
  <c r="CZ7" i="7"/>
  <c r="CZ8" i="7"/>
  <c r="CZ9" i="7"/>
  <c r="CZ10" i="7"/>
  <c r="CZ11" i="7"/>
  <c r="CZ12" i="7"/>
  <c r="CZ13" i="7"/>
  <c r="CZ14" i="7"/>
  <c r="CZ15" i="7"/>
  <c r="CZ16" i="7"/>
  <c r="CZ17" i="7"/>
  <c r="CZ19" i="7"/>
  <c r="CS22" i="7"/>
  <c r="CS21" i="7"/>
  <c r="CS7" i="7"/>
  <c r="CS8" i="7"/>
  <c r="CS9" i="7"/>
  <c r="CS10" i="7"/>
  <c r="CS11" i="7"/>
  <c r="CS12" i="7"/>
  <c r="CS13" i="7"/>
  <c r="CS14" i="7"/>
  <c r="CS15" i="7"/>
  <c r="CS16" i="7"/>
  <c r="CS17" i="7"/>
  <c r="CS19" i="7"/>
  <c r="CL22" i="7"/>
  <c r="CL21" i="7"/>
  <c r="CL7" i="7"/>
  <c r="CL8" i="7"/>
  <c r="CL9" i="7"/>
  <c r="CL10" i="7"/>
  <c r="CL11" i="7"/>
  <c r="CL12" i="7"/>
  <c r="CL13" i="7"/>
  <c r="CL14" i="7"/>
  <c r="CL15" i="7"/>
  <c r="CL16" i="7"/>
  <c r="CL17" i="7"/>
  <c r="CL19" i="7"/>
  <c r="CE22" i="7"/>
  <c r="CE21" i="7"/>
  <c r="CE7" i="7"/>
  <c r="CE8" i="7"/>
  <c r="CE9" i="7"/>
  <c r="CE10" i="7"/>
  <c r="CE11" i="7"/>
  <c r="CE12" i="7"/>
  <c r="CE13" i="7"/>
  <c r="CE14" i="7"/>
  <c r="CE15" i="7"/>
  <c r="CE16" i="7"/>
  <c r="CE17" i="7"/>
  <c r="CE19" i="7"/>
  <c r="BX22" i="7"/>
  <c r="BX21" i="7"/>
  <c r="BX7" i="7"/>
  <c r="BX8" i="7"/>
  <c r="BX9" i="7"/>
  <c r="BX10" i="7"/>
  <c r="BX11" i="7"/>
  <c r="BX12" i="7"/>
  <c r="BX13" i="7"/>
  <c r="BX14" i="7"/>
  <c r="BX15" i="7"/>
  <c r="BX16" i="7"/>
  <c r="BX17" i="7"/>
  <c r="BX19" i="7"/>
  <c r="BQ22" i="7"/>
  <c r="BQ21" i="7"/>
  <c r="BQ7" i="7"/>
  <c r="BQ8" i="7"/>
  <c r="BQ9" i="7"/>
  <c r="BQ10" i="7"/>
  <c r="BQ11" i="7"/>
  <c r="BQ12" i="7"/>
  <c r="BQ13" i="7"/>
  <c r="BQ14" i="7"/>
  <c r="BQ15" i="7"/>
  <c r="BQ16" i="7"/>
  <c r="BQ17" i="7"/>
  <c r="BQ19" i="7"/>
  <c r="BJ22" i="7"/>
  <c r="BJ21" i="7"/>
  <c r="BJ7" i="7"/>
  <c r="BJ8" i="7"/>
  <c r="BJ9" i="7"/>
  <c r="BJ10" i="7"/>
  <c r="BJ11" i="7"/>
  <c r="BJ12" i="7"/>
  <c r="BJ13" i="7"/>
  <c r="BJ14" i="7"/>
  <c r="BJ15" i="7"/>
  <c r="BJ16" i="7"/>
  <c r="BJ17" i="7"/>
  <c r="BJ19" i="7"/>
  <c r="BC22" i="7"/>
  <c r="BC21" i="7"/>
  <c r="BC7" i="7"/>
  <c r="BC8" i="7"/>
  <c r="BC9" i="7"/>
  <c r="BC10" i="7"/>
  <c r="BC11" i="7"/>
  <c r="BC12" i="7"/>
  <c r="BC13" i="7"/>
  <c r="BC14" i="7"/>
  <c r="BC15" i="7"/>
  <c r="BC16" i="7"/>
  <c r="BC17" i="7"/>
  <c r="BC19" i="7"/>
  <c r="AV22" i="7"/>
  <c r="AV21" i="7"/>
  <c r="AV7" i="7"/>
  <c r="AV8" i="7"/>
  <c r="AV9" i="7"/>
  <c r="AV10" i="7"/>
  <c r="AV11" i="7"/>
  <c r="AV12" i="7"/>
  <c r="AV13" i="7"/>
  <c r="AV14" i="7"/>
  <c r="AV15" i="7"/>
  <c r="AV16" i="7"/>
  <c r="AV17" i="7"/>
  <c r="AV19" i="7"/>
  <c r="AO22" i="7"/>
  <c r="AO21" i="7"/>
  <c r="AO7" i="7"/>
  <c r="AO8" i="7"/>
  <c r="AO9" i="7"/>
  <c r="AO10" i="7"/>
  <c r="AO11" i="7"/>
  <c r="AO12" i="7"/>
  <c r="AO13" i="7"/>
  <c r="AO14" i="7"/>
  <c r="AO15" i="7"/>
  <c r="AO16" i="7"/>
  <c r="AO17" i="7"/>
  <c r="AO19" i="7"/>
  <c r="AH22" i="7"/>
  <c r="AH21" i="7"/>
  <c r="AH7" i="7"/>
  <c r="AH8" i="7"/>
  <c r="AH9" i="7"/>
  <c r="AH10" i="7"/>
  <c r="AH11" i="7"/>
  <c r="AH12" i="7"/>
  <c r="AH13" i="7"/>
  <c r="AH14" i="7"/>
  <c r="AH15" i="7"/>
  <c r="AH16" i="7"/>
  <c r="AH17" i="7"/>
  <c r="AH19" i="7"/>
  <c r="AA22" i="7"/>
  <c r="AA21" i="7"/>
  <c r="AA7" i="7"/>
  <c r="AA8" i="7"/>
  <c r="AA9" i="7"/>
  <c r="AA10" i="7"/>
  <c r="AA11" i="7"/>
  <c r="AA12" i="7"/>
  <c r="AA13" i="7"/>
  <c r="AA14" i="7"/>
  <c r="AA15" i="7"/>
  <c r="AA16" i="7"/>
  <c r="AA17" i="7"/>
  <c r="AA19" i="7"/>
  <c r="S22" i="7"/>
  <c r="T22" i="7"/>
  <c r="T21" i="7"/>
  <c r="T7" i="7"/>
  <c r="T8" i="7"/>
  <c r="T9" i="7"/>
  <c r="T10" i="7"/>
  <c r="T11" i="7"/>
  <c r="T12" i="7"/>
  <c r="T13" i="7"/>
  <c r="T14" i="7"/>
  <c r="T15" i="7"/>
  <c r="T16" i="7"/>
  <c r="T17" i="7"/>
  <c r="T19" i="7"/>
  <c r="M9" i="7"/>
  <c r="M10" i="7"/>
  <c r="M11" i="7"/>
  <c r="M12" i="7"/>
  <c r="M13" i="7"/>
  <c r="M14" i="7"/>
  <c r="M15" i="7"/>
  <c r="M16" i="7"/>
  <c r="M17" i="7"/>
  <c r="M8" i="7"/>
  <c r="M7" i="7"/>
  <c r="M22" i="7"/>
  <c r="M21" i="7"/>
  <c r="O19" i="7"/>
  <c r="P7" i="7"/>
  <c r="Q19" i="7"/>
  <c r="R7" i="7"/>
  <c r="U7" i="7"/>
  <c r="V19" i="7"/>
  <c r="W7" i="7"/>
  <c r="X19" i="7"/>
  <c r="Y7" i="7"/>
  <c r="AB7" i="7"/>
  <c r="AC19" i="7"/>
  <c r="AD7" i="7"/>
  <c r="AE19" i="7"/>
  <c r="AF7" i="7"/>
  <c r="AI7" i="7"/>
  <c r="AJ19" i="7"/>
  <c r="AK7" i="7"/>
  <c r="AL19" i="7"/>
  <c r="AM7" i="7"/>
  <c r="AP7" i="7"/>
  <c r="AQ19" i="7"/>
  <c r="AR7" i="7"/>
  <c r="AS19" i="7"/>
  <c r="AT7" i="7"/>
  <c r="AW7" i="7"/>
  <c r="AX19" i="7"/>
  <c r="AY7" i="7"/>
  <c r="AZ19" i="7"/>
  <c r="BA7" i="7"/>
  <c r="BD7" i="7"/>
  <c r="BE19" i="7"/>
  <c r="BF7" i="7"/>
  <c r="BG19" i="7"/>
  <c r="BH7" i="7"/>
  <c r="BK7" i="7"/>
  <c r="BL19" i="7"/>
  <c r="BM7" i="7"/>
  <c r="BN19" i="7"/>
  <c r="BO7" i="7"/>
  <c r="BR7" i="7"/>
  <c r="BS19" i="7"/>
  <c r="BT7" i="7"/>
  <c r="BU19" i="7"/>
  <c r="BV7" i="7"/>
  <c r="BY7" i="7"/>
  <c r="BZ19" i="7"/>
  <c r="CA7" i="7"/>
  <c r="CB19" i="7"/>
  <c r="CC7" i="7"/>
  <c r="CF7" i="7"/>
  <c r="CG19" i="7"/>
  <c r="CH7" i="7"/>
  <c r="CI19" i="7"/>
  <c r="CJ7" i="7"/>
  <c r="CM7" i="7"/>
  <c r="CN19" i="7"/>
  <c r="CO7" i="7"/>
  <c r="CP19" i="7"/>
  <c r="CQ7" i="7"/>
  <c r="CT7" i="7"/>
  <c r="CU19" i="7"/>
  <c r="CV7" i="7"/>
  <c r="CW19" i="7"/>
  <c r="CX7" i="7"/>
  <c r="DA7" i="7"/>
  <c r="DB19" i="7"/>
  <c r="DC7" i="7"/>
  <c r="DD19" i="7"/>
  <c r="DE7" i="7"/>
  <c r="DH7" i="7"/>
  <c r="DK19" i="7"/>
  <c r="DL7" i="7"/>
  <c r="P8" i="7"/>
  <c r="R8" i="7"/>
  <c r="U8" i="7"/>
  <c r="W8" i="7"/>
  <c r="Y8" i="7"/>
  <c r="AB8" i="7"/>
  <c r="AD8" i="7"/>
  <c r="AF8" i="7"/>
  <c r="AI8" i="7"/>
  <c r="AK8" i="7"/>
  <c r="AM8" i="7"/>
  <c r="AP8" i="7"/>
  <c r="AR8" i="7"/>
  <c r="AT8" i="7"/>
  <c r="AW8" i="7"/>
  <c r="AY8" i="7"/>
  <c r="BA8" i="7"/>
  <c r="BD8" i="7"/>
  <c r="BF8" i="7"/>
  <c r="BH8" i="7"/>
  <c r="BK8" i="7"/>
  <c r="BM8" i="7"/>
  <c r="BO8" i="7"/>
  <c r="BR8" i="7"/>
  <c r="BT8" i="7"/>
  <c r="BV8" i="7"/>
  <c r="BY8" i="7"/>
  <c r="CA8" i="7"/>
  <c r="CC8" i="7"/>
  <c r="CF8" i="7"/>
  <c r="CH8" i="7"/>
  <c r="CJ8" i="7"/>
  <c r="CM8" i="7"/>
  <c r="CO8" i="7"/>
  <c r="CQ8" i="7"/>
  <c r="CT8" i="7"/>
  <c r="CV8" i="7"/>
  <c r="CX8" i="7"/>
  <c r="DA8" i="7"/>
  <c r="DC8" i="7"/>
  <c r="DE8" i="7"/>
  <c r="DH8" i="7"/>
  <c r="DL8" i="7"/>
  <c r="P9" i="7"/>
  <c r="R9" i="7"/>
  <c r="U9" i="7"/>
  <c r="W9" i="7"/>
  <c r="Y9" i="7"/>
  <c r="AB9" i="7"/>
  <c r="AD9" i="7"/>
  <c r="AF9" i="7"/>
  <c r="AI9" i="7"/>
  <c r="AK9" i="7"/>
  <c r="AM9" i="7"/>
  <c r="AP9" i="7"/>
  <c r="AR9" i="7"/>
  <c r="AT9" i="7"/>
  <c r="AW9" i="7"/>
  <c r="AY9" i="7"/>
  <c r="BA9" i="7"/>
  <c r="BD9" i="7"/>
  <c r="BF9" i="7"/>
  <c r="BH9" i="7"/>
  <c r="BK9" i="7"/>
  <c r="BM9" i="7"/>
  <c r="BO9" i="7"/>
  <c r="BR9" i="7"/>
  <c r="BT9" i="7"/>
  <c r="BV9" i="7"/>
  <c r="BY9" i="7"/>
  <c r="CA9" i="7"/>
  <c r="CC9" i="7"/>
  <c r="CF9" i="7"/>
  <c r="CH9" i="7"/>
  <c r="CJ9" i="7"/>
  <c r="CM9" i="7"/>
  <c r="CO9" i="7"/>
  <c r="CQ9" i="7"/>
  <c r="CT9" i="7"/>
  <c r="CV9" i="7"/>
  <c r="CX9" i="7"/>
  <c r="DA9" i="7"/>
  <c r="DC9" i="7"/>
  <c r="DE9" i="7"/>
  <c r="DH9" i="7"/>
  <c r="DL9" i="7"/>
  <c r="P10" i="7"/>
  <c r="R10" i="7"/>
  <c r="U10" i="7"/>
  <c r="W10" i="7"/>
  <c r="Y10" i="7"/>
  <c r="AB10" i="7"/>
  <c r="AD10" i="7"/>
  <c r="AF10" i="7"/>
  <c r="AI10" i="7"/>
  <c r="AK10" i="7"/>
  <c r="AM10" i="7"/>
  <c r="AP10" i="7"/>
  <c r="AR10" i="7"/>
  <c r="AT10" i="7"/>
  <c r="AW10" i="7"/>
  <c r="AY10" i="7"/>
  <c r="BA10" i="7"/>
  <c r="BD10" i="7"/>
  <c r="BF10" i="7"/>
  <c r="BH10" i="7"/>
  <c r="BK10" i="7"/>
  <c r="BM10" i="7"/>
  <c r="BO10" i="7"/>
  <c r="BR10" i="7"/>
  <c r="BT10" i="7"/>
  <c r="BV10" i="7"/>
  <c r="BY10" i="7"/>
  <c r="CA10" i="7"/>
  <c r="CC10" i="7"/>
  <c r="CF10" i="7"/>
  <c r="CH10" i="7"/>
  <c r="CJ10" i="7"/>
  <c r="CM10" i="7"/>
  <c r="CO10" i="7"/>
  <c r="CQ10" i="7"/>
  <c r="CT10" i="7"/>
  <c r="CV10" i="7"/>
  <c r="CX10" i="7"/>
  <c r="DA10" i="7"/>
  <c r="DC10" i="7"/>
  <c r="DE10" i="7"/>
  <c r="DH10" i="7"/>
  <c r="DL10" i="7"/>
  <c r="P11" i="7"/>
  <c r="R11" i="7"/>
  <c r="U11" i="7"/>
  <c r="W11" i="7"/>
  <c r="Y11" i="7"/>
  <c r="AB11" i="7"/>
  <c r="AD11" i="7"/>
  <c r="AF11" i="7"/>
  <c r="AI11" i="7"/>
  <c r="AK11" i="7"/>
  <c r="AM11" i="7"/>
  <c r="AP11" i="7"/>
  <c r="AR11" i="7"/>
  <c r="AT11" i="7"/>
  <c r="AW11" i="7"/>
  <c r="AY11" i="7"/>
  <c r="BA11" i="7"/>
  <c r="BD11" i="7"/>
  <c r="BF11" i="7"/>
  <c r="BH11" i="7"/>
  <c r="BK11" i="7"/>
  <c r="BM11" i="7"/>
  <c r="BO11" i="7"/>
  <c r="BR11" i="7"/>
  <c r="BT11" i="7"/>
  <c r="BV11" i="7"/>
  <c r="BY11" i="7"/>
  <c r="CA11" i="7"/>
  <c r="CC11" i="7"/>
  <c r="CF11" i="7"/>
  <c r="CH11" i="7"/>
  <c r="CJ11" i="7"/>
  <c r="CM11" i="7"/>
  <c r="CO11" i="7"/>
  <c r="CQ11" i="7"/>
  <c r="CT11" i="7"/>
  <c r="CV11" i="7"/>
  <c r="CX11" i="7"/>
  <c r="DA11" i="7"/>
  <c r="DC11" i="7"/>
  <c r="DE11" i="7"/>
  <c r="DH11" i="7"/>
  <c r="DL11" i="7"/>
  <c r="P12" i="7"/>
  <c r="R12" i="7"/>
  <c r="U12" i="7"/>
  <c r="W12" i="7"/>
  <c r="Y12" i="7"/>
  <c r="AB12" i="7"/>
  <c r="AD12" i="7"/>
  <c r="AF12" i="7"/>
  <c r="AI12" i="7"/>
  <c r="AK12" i="7"/>
  <c r="AM12" i="7"/>
  <c r="AP12" i="7"/>
  <c r="AR12" i="7"/>
  <c r="AT12" i="7"/>
  <c r="AW12" i="7"/>
  <c r="AY12" i="7"/>
  <c r="BA12" i="7"/>
  <c r="BD12" i="7"/>
  <c r="BF12" i="7"/>
  <c r="BH12" i="7"/>
  <c r="BK12" i="7"/>
  <c r="BM12" i="7"/>
  <c r="BO12" i="7"/>
  <c r="BR12" i="7"/>
  <c r="BT12" i="7"/>
  <c r="BV12" i="7"/>
  <c r="BY12" i="7"/>
  <c r="CA12" i="7"/>
  <c r="CC12" i="7"/>
  <c r="CF12" i="7"/>
  <c r="CH12" i="7"/>
  <c r="CJ12" i="7"/>
  <c r="CM12" i="7"/>
  <c r="CO12" i="7"/>
  <c r="CQ12" i="7"/>
  <c r="CT12" i="7"/>
  <c r="CV12" i="7"/>
  <c r="CX12" i="7"/>
  <c r="DA12" i="7"/>
  <c r="DC12" i="7"/>
  <c r="DE12" i="7"/>
  <c r="DH12" i="7"/>
  <c r="DL12" i="7"/>
  <c r="P13" i="7"/>
  <c r="R13" i="7"/>
  <c r="U13" i="7"/>
  <c r="W13" i="7"/>
  <c r="Y13" i="7"/>
  <c r="AB13" i="7"/>
  <c r="AD13" i="7"/>
  <c r="AF13" i="7"/>
  <c r="AI13" i="7"/>
  <c r="AK13" i="7"/>
  <c r="AM13" i="7"/>
  <c r="AP13" i="7"/>
  <c r="AR13" i="7"/>
  <c r="AT13" i="7"/>
  <c r="AW13" i="7"/>
  <c r="AY13" i="7"/>
  <c r="BA13" i="7"/>
  <c r="BD13" i="7"/>
  <c r="BF13" i="7"/>
  <c r="BH13" i="7"/>
  <c r="BK13" i="7"/>
  <c r="BM13" i="7"/>
  <c r="BO13" i="7"/>
  <c r="BR13" i="7"/>
  <c r="BT13" i="7"/>
  <c r="BV13" i="7"/>
  <c r="BY13" i="7"/>
  <c r="CA13" i="7"/>
  <c r="CC13" i="7"/>
  <c r="CF13" i="7"/>
  <c r="CH13" i="7"/>
  <c r="CJ13" i="7"/>
  <c r="CM13" i="7"/>
  <c r="CO13" i="7"/>
  <c r="CQ13" i="7"/>
  <c r="CT13" i="7"/>
  <c r="CV13" i="7"/>
  <c r="CX13" i="7"/>
  <c r="DA13" i="7"/>
  <c r="DC13" i="7"/>
  <c r="DE13" i="7"/>
  <c r="DH13" i="7"/>
  <c r="DL13" i="7"/>
  <c r="P14" i="7"/>
  <c r="R14" i="7"/>
  <c r="U14" i="7"/>
  <c r="W14" i="7"/>
  <c r="Y14" i="7"/>
  <c r="AB14" i="7"/>
  <c r="AD14" i="7"/>
  <c r="AF14" i="7"/>
  <c r="AI14" i="7"/>
  <c r="AK14" i="7"/>
  <c r="AM14" i="7"/>
  <c r="AP14" i="7"/>
  <c r="AR14" i="7"/>
  <c r="AT14" i="7"/>
  <c r="AW14" i="7"/>
  <c r="AY14" i="7"/>
  <c r="BA14" i="7"/>
  <c r="BD14" i="7"/>
  <c r="BF14" i="7"/>
  <c r="BH14" i="7"/>
  <c r="BK14" i="7"/>
  <c r="BM14" i="7"/>
  <c r="BO14" i="7"/>
  <c r="BR14" i="7"/>
  <c r="BT14" i="7"/>
  <c r="BV14" i="7"/>
  <c r="BY14" i="7"/>
  <c r="CA14" i="7"/>
  <c r="CC14" i="7"/>
  <c r="CF14" i="7"/>
  <c r="CH14" i="7"/>
  <c r="CJ14" i="7"/>
  <c r="CM14" i="7"/>
  <c r="CO14" i="7"/>
  <c r="CQ14" i="7"/>
  <c r="CT14" i="7"/>
  <c r="CV14" i="7"/>
  <c r="CX14" i="7"/>
  <c r="DA14" i="7"/>
  <c r="DC14" i="7"/>
  <c r="DE14" i="7"/>
  <c r="DH14" i="7"/>
  <c r="DL14" i="7"/>
  <c r="P15" i="7"/>
  <c r="R15" i="7"/>
  <c r="U15" i="7"/>
  <c r="W15" i="7"/>
  <c r="Y15" i="7"/>
  <c r="AB15" i="7"/>
  <c r="AD15" i="7"/>
  <c r="AF15" i="7"/>
  <c r="AI15" i="7"/>
  <c r="AK15" i="7"/>
  <c r="AM15" i="7"/>
  <c r="AP15" i="7"/>
  <c r="AR15" i="7"/>
  <c r="AT15" i="7"/>
  <c r="AW15" i="7"/>
  <c r="AY15" i="7"/>
  <c r="BA15" i="7"/>
  <c r="BD15" i="7"/>
  <c r="BF15" i="7"/>
  <c r="BH15" i="7"/>
  <c r="BK15" i="7"/>
  <c r="BM15" i="7"/>
  <c r="BO15" i="7"/>
  <c r="BR15" i="7"/>
  <c r="BT15" i="7"/>
  <c r="BV15" i="7"/>
  <c r="BY15" i="7"/>
  <c r="CA15" i="7"/>
  <c r="CC15" i="7"/>
  <c r="CF15" i="7"/>
  <c r="CH15" i="7"/>
  <c r="CJ15" i="7"/>
  <c r="CM15" i="7"/>
  <c r="CO15" i="7"/>
  <c r="CQ15" i="7"/>
  <c r="CT15" i="7"/>
  <c r="CV15" i="7"/>
  <c r="CX15" i="7"/>
  <c r="DA15" i="7"/>
  <c r="DC15" i="7"/>
  <c r="DE15" i="7"/>
  <c r="DH15" i="7"/>
  <c r="DL15" i="7"/>
  <c r="P16" i="7"/>
  <c r="R16" i="7"/>
  <c r="U16" i="7"/>
  <c r="W16" i="7"/>
  <c r="Y16" i="7"/>
  <c r="AB16" i="7"/>
  <c r="AD16" i="7"/>
  <c r="AF16" i="7"/>
  <c r="AI16" i="7"/>
  <c r="AK16" i="7"/>
  <c r="AM16" i="7"/>
  <c r="AP16" i="7"/>
  <c r="AR16" i="7"/>
  <c r="AT16" i="7"/>
  <c r="AW16" i="7"/>
  <c r="AY16" i="7"/>
  <c r="BA16" i="7"/>
  <c r="BD16" i="7"/>
  <c r="BF16" i="7"/>
  <c r="BH16" i="7"/>
  <c r="BK16" i="7"/>
  <c r="BM16" i="7"/>
  <c r="BO16" i="7"/>
  <c r="BR16" i="7"/>
  <c r="BT16" i="7"/>
  <c r="BV16" i="7"/>
  <c r="BY16" i="7"/>
  <c r="CA16" i="7"/>
  <c r="CC16" i="7"/>
  <c r="CF16" i="7"/>
  <c r="CH16" i="7"/>
  <c r="CJ16" i="7"/>
  <c r="CM16" i="7"/>
  <c r="CO16" i="7"/>
  <c r="CQ16" i="7"/>
  <c r="CT16" i="7"/>
  <c r="CV16" i="7"/>
  <c r="CX16" i="7"/>
  <c r="DA16" i="7"/>
  <c r="DC16" i="7"/>
  <c r="DE16" i="7"/>
  <c r="DH16" i="7"/>
  <c r="DL16" i="7"/>
  <c r="P17" i="7"/>
  <c r="R17" i="7"/>
  <c r="U17" i="7"/>
  <c r="W17" i="7"/>
  <c r="Y17" i="7"/>
  <c r="AB17" i="7"/>
  <c r="AD17" i="7"/>
  <c r="AF17" i="7"/>
  <c r="AI17" i="7"/>
  <c r="AK17" i="7"/>
  <c r="AM17" i="7"/>
  <c r="AP17" i="7"/>
  <c r="AR17" i="7"/>
  <c r="AT17" i="7"/>
  <c r="AW17" i="7"/>
  <c r="AY17" i="7"/>
  <c r="BA17" i="7"/>
  <c r="BD17" i="7"/>
  <c r="BF17" i="7"/>
  <c r="BH17" i="7"/>
  <c r="BK17" i="7"/>
  <c r="BM17" i="7"/>
  <c r="BO17" i="7"/>
  <c r="BR17" i="7"/>
  <c r="BT17" i="7"/>
  <c r="BV17" i="7"/>
  <c r="BY17" i="7"/>
  <c r="CA17" i="7"/>
  <c r="CC17" i="7"/>
  <c r="CF17" i="7"/>
  <c r="CH17" i="7"/>
  <c r="CJ17" i="7"/>
  <c r="CM17" i="7"/>
  <c r="CO17" i="7"/>
  <c r="CQ17" i="7"/>
  <c r="CT17" i="7"/>
  <c r="CV17" i="7"/>
  <c r="CX17" i="7"/>
  <c r="DA17" i="7"/>
  <c r="DC17" i="7"/>
  <c r="DE17" i="7"/>
  <c r="DH17" i="7"/>
  <c r="DL17" i="7"/>
  <c r="O22" i="7"/>
  <c r="Q22" i="7"/>
  <c r="S19" i="7"/>
  <c r="U19" i="7"/>
  <c r="R19" i="7"/>
  <c r="P19" i="7"/>
  <c r="W19" i="7"/>
  <c r="Y19" i="7"/>
  <c r="AB19" i="7"/>
  <c r="V22" i="7"/>
  <c r="X22" i="7"/>
  <c r="Z22" i="7"/>
  <c r="F9" i="5"/>
  <c r="J9" i="5"/>
  <c r="M9" i="5"/>
  <c r="F49" i="3"/>
  <c r="F48" i="3" s="1"/>
  <c r="F47" i="3" s="1"/>
  <c r="F46" i="3" s="1"/>
  <c r="F45" i="3" s="1"/>
  <c r="F44" i="3" s="1"/>
  <c r="F43" i="3" s="1"/>
  <c r="F42" i="3" s="1"/>
  <c r="F41" i="3" s="1"/>
  <c r="F40" i="3" s="1"/>
  <c r="F39" i="3" s="1"/>
  <c r="F38" i="3" s="1"/>
  <c r="F37" i="3" s="1"/>
  <c r="F36" i="3" s="1"/>
  <c r="F35" i="3" s="1"/>
  <c r="F34" i="3" s="1"/>
  <c r="F33" i="3" s="1"/>
  <c r="F27" i="3"/>
  <c r="G49" i="3"/>
  <c r="G48" i="3" s="1"/>
  <c r="G47" i="3" s="1"/>
  <c r="G46" i="3" s="1"/>
  <c r="G45" i="3" s="1"/>
  <c r="G44" i="3" s="1"/>
  <c r="G43" i="3" s="1"/>
  <c r="G42" i="3" s="1"/>
  <c r="G41" i="3" s="1"/>
  <c r="G40" i="3" s="1"/>
  <c r="G39" i="3" s="1"/>
  <c r="G38" i="3" s="1"/>
  <c r="G37" i="3" s="1"/>
  <c r="G36" i="3" s="1"/>
  <c r="G35" i="3" s="1"/>
  <c r="G34" i="3" s="1"/>
  <c r="G33" i="3" s="1"/>
  <c r="G27" i="3"/>
  <c r="H27" i="3"/>
  <c r="H49" i="3"/>
  <c r="H48" i="3" s="1"/>
  <c r="H47" i="3" s="1"/>
  <c r="H46" i="3" s="1"/>
  <c r="H45" i="3" s="1"/>
  <c r="H44" i="3" s="1"/>
  <c r="H43" i="3" s="1"/>
  <c r="H42" i="3" s="1"/>
  <c r="H41" i="3" s="1"/>
  <c r="H40" i="3" s="1"/>
  <c r="H39" i="3" s="1"/>
  <c r="H38" i="3" s="1"/>
  <c r="H37" i="3" s="1"/>
  <c r="H36" i="3" s="1"/>
  <c r="H35" i="3" s="1"/>
  <c r="H34" i="3" s="1"/>
  <c r="I27" i="3"/>
  <c r="I49" i="3"/>
  <c r="I48" i="3" s="1"/>
  <c r="I47" i="3" s="1"/>
  <c r="I46" i="3" s="1"/>
  <c r="I45" i="3" s="1"/>
  <c r="I44" i="3" s="1"/>
  <c r="I43" i="3" s="1"/>
  <c r="I42" i="3" s="1"/>
  <c r="I41" i="3" s="1"/>
  <c r="I40" i="3" s="1"/>
  <c r="I39" i="3" s="1"/>
  <c r="I38" i="3" s="1"/>
  <c r="I37" i="3" s="1"/>
  <c r="I36" i="3" s="1"/>
  <c r="I35" i="3" s="1"/>
  <c r="I34" i="3" s="1"/>
  <c r="DY19" i="7"/>
  <c r="DW19" i="7"/>
  <c r="DR19" i="7"/>
  <c r="DP19" i="7"/>
  <c r="DI19" i="7"/>
  <c r="EA22" i="7"/>
  <c r="DY22" i="7"/>
  <c r="DW22" i="7"/>
  <c r="DT22" i="7"/>
  <c r="DR22" i="7"/>
  <c r="DP22" i="7"/>
  <c r="DM22" i="7"/>
  <c r="DK22" i="7"/>
  <c r="DI22" i="7"/>
  <c r="DF22" i="7"/>
  <c r="DD22" i="7"/>
  <c r="DB22" i="7"/>
  <c r="DS17" i="7"/>
  <c r="DS16" i="7"/>
  <c r="DS15" i="7"/>
  <c r="DS14" i="7"/>
  <c r="DS13" i="7"/>
  <c r="DS12" i="7"/>
  <c r="DS11" i="7"/>
  <c r="DS10" i="7"/>
  <c r="DS9" i="7"/>
  <c r="DS8" i="7"/>
  <c r="DS7" i="7"/>
  <c r="DQ19" i="7"/>
  <c r="DJ19" i="7"/>
  <c r="CY22" i="7"/>
  <c r="CW22" i="7"/>
  <c r="CU22" i="7"/>
  <c r="CR22" i="7"/>
  <c r="CP22" i="7"/>
  <c r="CN22" i="7"/>
  <c r="CK22" i="7"/>
  <c r="CI22" i="7"/>
  <c r="CG22" i="7"/>
  <c r="CV19" i="7"/>
  <c r="CD22" i="7"/>
  <c r="CB22" i="7"/>
  <c r="BZ22" i="7"/>
  <c r="BW22" i="7"/>
  <c r="BU22" i="7"/>
  <c r="BS22" i="7"/>
  <c r="BP22" i="7"/>
  <c r="BN22" i="7"/>
  <c r="BL22" i="7"/>
  <c r="CC19" i="7"/>
  <c r="CA19" i="7"/>
  <c r="BV19" i="7"/>
  <c r="BT19" i="7"/>
  <c r="BO19" i="7"/>
  <c r="BI22" i="7"/>
  <c r="BG22" i="7"/>
  <c r="BE22" i="7"/>
  <c r="BF19" i="7"/>
  <c r="BB22" i="7"/>
  <c r="AZ22" i="7"/>
  <c r="AX22" i="7"/>
  <c r="BA19" i="7"/>
  <c r="AU22" i="7"/>
  <c r="AS22" i="7"/>
  <c r="AQ22" i="7"/>
  <c r="AN22" i="7"/>
  <c r="AL22" i="7"/>
  <c r="M19" i="7"/>
  <c r="AJ22" i="7"/>
  <c r="AG22" i="7"/>
  <c r="AC22" i="7"/>
  <c r="CX19" i="7"/>
  <c r="AE22" i="7"/>
  <c r="N10" i="7"/>
  <c r="N14" i="7"/>
  <c r="BH19" i="7"/>
  <c r="DC19" i="7"/>
  <c r="DL19" i="7"/>
  <c r="N7" i="7"/>
  <c r="N11" i="7"/>
  <c r="N15" i="7"/>
  <c r="CH19" i="7"/>
  <c r="CQ19" i="7"/>
  <c r="DS19" i="7"/>
  <c r="DO11" i="7"/>
  <c r="DE19" i="7"/>
  <c r="CO19" i="7"/>
  <c r="CJ19" i="7"/>
  <c r="BM19" i="7"/>
  <c r="AY19" i="7"/>
  <c r="AT19" i="7"/>
  <c r="AR19" i="7"/>
  <c r="DV7" i="7"/>
  <c r="N12" i="7"/>
  <c r="N16" i="7"/>
  <c r="N9" i="7"/>
  <c r="N13" i="7"/>
  <c r="N17" i="7"/>
  <c r="N8" i="7"/>
  <c r="H19" i="7"/>
  <c r="J19" i="7"/>
  <c r="L19" i="7"/>
  <c r="L22" i="7"/>
  <c r="AD19" i="7"/>
  <c r="J22" i="7"/>
  <c r="K16" i="7"/>
  <c r="K12" i="7"/>
  <c r="K8" i="7"/>
  <c r="K15" i="7"/>
  <c r="K11" i="7"/>
  <c r="K7" i="7"/>
  <c r="K17" i="7"/>
  <c r="K13" i="7"/>
  <c r="K9" i="7"/>
  <c r="K14" i="7"/>
  <c r="K10" i="7"/>
  <c r="AF19" i="7"/>
  <c r="I10" i="7"/>
  <c r="I14" i="7"/>
  <c r="I7" i="7"/>
  <c r="H22" i="7"/>
  <c r="I11" i="7"/>
  <c r="I15" i="7"/>
  <c r="I13" i="7"/>
  <c r="I17" i="7"/>
  <c r="I8" i="7"/>
  <c r="I12" i="7"/>
  <c r="I16" i="7"/>
  <c r="I9" i="7"/>
  <c r="AM19" i="7"/>
  <c r="AK19" i="7"/>
  <c r="AP19" i="7"/>
  <c r="DO17" i="7"/>
  <c r="DO13" i="7"/>
  <c r="DO16" i="7"/>
  <c r="AW19" i="7"/>
  <c r="DV16" i="7"/>
  <c r="DV11" i="7"/>
  <c r="DV9" i="7"/>
  <c r="DO15" i="7"/>
  <c r="DV15" i="7"/>
  <c r="DO10" i="7"/>
  <c r="DV10" i="7"/>
  <c r="DV13" i="7"/>
  <c r="DO8" i="7"/>
  <c r="DV8" i="7"/>
  <c r="DO14" i="7"/>
  <c r="DV14" i="7"/>
  <c r="DO9" i="7"/>
  <c r="DV17" i="7"/>
  <c r="DO12" i="7"/>
  <c r="DV12" i="7"/>
  <c r="DO7" i="7"/>
  <c r="N19" i="7"/>
  <c r="AI19" i="7"/>
  <c r="F8" i="5"/>
  <c r="J8" i="5"/>
  <c r="M8" i="5"/>
  <c r="DV19" i="7"/>
  <c r="I19" i="7"/>
  <c r="K19" i="7"/>
  <c r="DO19" i="7"/>
  <c r="DH19" i="7"/>
  <c r="DA19" i="7"/>
  <c r="CT19" i="7"/>
  <c r="CM19" i="7"/>
  <c r="CF19" i="7"/>
  <c r="BY19" i="7"/>
  <c r="BR19" i="7"/>
  <c r="BK19" i="7"/>
  <c r="BD19" i="7"/>
  <c r="J49" i="3"/>
  <c r="J48" i="3" s="1"/>
  <c r="J47" i="3" s="1"/>
  <c r="J46" i="3" s="1"/>
  <c r="J45" i="3" s="1"/>
  <c r="J44" i="3" s="1"/>
  <c r="J43" i="3" s="1"/>
  <c r="J42" i="3" s="1"/>
  <c r="J41" i="3" s="1"/>
  <c r="J40" i="3" s="1"/>
  <c r="J39" i="3" s="1"/>
  <c r="J38" i="3" s="1"/>
  <c r="J37" i="3" s="1"/>
  <c r="J36" i="3" s="1"/>
  <c r="J35" i="3" s="1"/>
  <c r="J34" i="3" s="1"/>
  <c r="K27" i="3"/>
  <c r="K49" i="3"/>
  <c r="K48" i="3" s="1"/>
  <c r="K47" i="3" s="1"/>
  <c r="K46" i="3" s="1"/>
  <c r="K45" i="3" s="1"/>
  <c r="K44" i="3" s="1"/>
  <c r="K43" i="3" s="1"/>
  <c r="K42" i="3" s="1"/>
  <c r="K41" i="3" s="1"/>
  <c r="K40" i="3" s="1"/>
  <c r="K39" i="3" s="1"/>
  <c r="K38" i="3" s="1"/>
  <c r="K37" i="3" s="1"/>
  <c r="K36" i="3" s="1"/>
  <c r="K35" i="3" s="1"/>
  <c r="K34" i="3" s="1"/>
  <c r="L49" i="3"/>
  <c r="L48" i="3"/>
  <c r="L47" i="3" s="1"/>
  <c r="L46" i="3" s="1"/>
  <c r="L45" i="3" s="1"/>
  <c r="L44" i="3" s="1"/>
  <c r="L43" i="3" s="1"/>
  <c r="L42" i="3" s="1"/>
  <c r="L41" i="3" s="1"/>
  <c r="L40" i="3" s="1"/>
  <c r="L39" i="3" s="1"/>
  <c r="L38" i="3" s="1"/>
  <c r="L37" i="3" s="1"/>
  <c r="L36" i="3" s="1"/>
  <c r="L35" i="3" s="1"/>
  <c r="L27" i="3"/>
  <c r="J10" i="5"/>
  <c r="F10" i="5"/>
  <c r="M10" i="5"/>
  <c r="M49" i="3"/>
  <c r="M48" i="3" s="1"/>
  <c r="M47" i="3" s="1"/>
  <c r="M46" i="3" s="1"/>
  <c r="M45" i="3" s="1"/>
  <c r="M44" i="3" s="1"/>
  <c r="M43" i="3" s="1"/>
  <c r="M42" i="3" s="1"/>
  <c r="M41" i="3" s="1"/>
  <c r="M40" i="3" s="1"/>
  <c r="M39" i="3" s="1"/>
  <c r="M38" i="3" s="1"/>
  <c r="M37" i="3" s="1"/>
  <c r="M36" i="3" s="1"/>
  <c r="M35" i="3" s="1"/>
  <c r="M27" i="3"/>
  <c r="N49" i="3"/>
  <c r="N48" i="3" s="1"/>
  <c r="N47" i="3" s="1"/>
  <c r="N46" i="3" s="1"/>
  <c r="N45" i="3" s="1"/>
  <c r="N44" i="3" s="1"/>
  <c r="N43" i="3" s="1"/>
  <c r="N42" i="3" s="1"/>
  <c r="N41" i="3" s="1"/>
  <c r="N40" i="3" s="1"/>
  <c r="N39" i="3" s="1"/>
  <c r="N38" i="3" s="1"/>
  <c r="N37" i="3" s="1"/>
  <c r="N36" i="3" s="1"/>
  <c r="N35" i="3" s="1"/>
  <c r="P27" i="3"/>
  <c r="P49" i="3"/>
  <c r="P48" i="3" s="1"/>
  <c r="P47" i="3" s="1"/>
  <c r="P46" i="3" s="1"/>
  <c r="P45" i="3" s="1"/>
  <c r="P44" i="3" s="1"/>
  <c r="P43" i="3" s="1"/>
  <c r="P42" i="3" s="1"/>
  <c r="P41" i="3" s="1"/>
  <c r="P40" i="3" s="1"/>
  <c r="P39" i="3" s="1"/>
  <c r="P38" i="3" s="1"/>
  <c r="P37" i="3" s="1"/>
  <c r="P36" i="3" s="1"/>
  <c r="O27" i="3"/>
  <c r="O49" i="3"/>
  <c r="O48" i="3" s="1"/>
  <c r="O47" i="3" s="1"/>
  <c r="O46" i="3" s="1"/>
  <c r="O45" i="3" s="1"/>
  <c r="O44" i="3" s="1"/>
  <c r="O43" i="3" s="1"/>
  <c r="O42" i="3" s="1"/>
  <c r="O41" i="3" s="1"/>
  <c r="O40" i="3" s="1"/>
  <c r="O39" i="3" s="1"/>
  <c r="O38" i="3" s="1"/>
  <c r="O37" i="3" s="1"/>
  <c r="O36" i="3" s="1"/>
  <c r="Q27" i="3"/>
  <c r="D19" i="7"/>
  <c r="D22" i="7"/>
  <c r="B19" i="7"/>
  <c r="B22" i="7"/>
  <c r="F17" i="7"/>
  <c r="F16" i="7"/>
  <c r="F15" i="7"/>
  <c r="F14" i="7"/>
  <c r="F13" i="7"/>
  <c r="F12" i="7"/>
  <c r="F11" i="7"/>
  <c r="F10" i="7"/>
  <c r="F9" i="7"/>
  <c r="F8" i="7"/>
  <c r="F7" i="7"/>
  <c r="C10" i="7"/>
  <c r="C13" i="7"/>
  <c r="C8" i="7"/>
  <c r="E13" i="7"/>
  <c r="C16" i="7"/>
  <c r="E8" i="7"/>
  <c r="E16" i="7"/>
  <c r="C14" i="7"/>
  <c r="C15" i="7"/>
  <c r="C17" i="7"/>
  <c r="C7" i="7"/>
  <c r="C9" i="7"/>
  <c r="C11" i="7"/>
  <c r="C12" i="7"/>
  <c r="F19" i="7"/>
  <c r="G8" i="7"/>
  <c r="E7" i="7"/>
  <c r="E10" i="7"/>
  <c r="E11" i="7"/>
  <c r="E12" i="7"/>
  <c r="E9" i="7"/>
  <c r="E15" i="7"/>
  <c r="E14" i="7"/>
  <c r="E17" i="7"/>
  <c r="F22" i="7"/>
  <c r="G13" i="7"/>
  <c r="G15" i="7"/>
  <c r="G16" i="7"/>
  <c r="C19" i="7"/>
  <c r="G17" i="7"/>
  <c r="G11" i="7"/>
  <c r="G14" i="7"/>
  <c r="G9" i="7"/>
  <c r="G10" i="7"/>
  <c r="G12" i="7"/>
  <c r="G7" i="7"/>
  <c r="E19" i="7"/>
  <c r="J11" i="5"/>
  <c r="M11" i="5"/>
  <c r="F11" i="5"/>
  <c r="G19" i="7"/>
  <c r="J12" i="5"/>
  <c r="J13" i="5"/>
  <c r="J14" i="5"/>
  <c r="J15" i="5"/>
  <c r="F12" i="5"/>
  <c r="F13" i="5"/>
  <c r="F14" i="5"/>
  <c r="F15" i="5"/>
  <c r="M15" i="5"/>
  <c r="M14" i="5"/>
  <c r="M13" i="5"/>
  <c r="M12" i="5"/>
  <c r="S49" i="3"/>
  <c r="S48" i="3" s="1"/>
  <c r="S47" i="3" s="1"/>
  <c r="S46" i="3" s="1"/>
  <c r="S45" i="3" s="1"/>
  <c r="S44" i="3" s="1"/>
  <c r="S43" i="3" s="1"/>
  <c r="S42" i="3" s="1"/>
  <c r="S41" i="3" s="1"/>
  <c r="S40" i="3" s="1"/>
  <c r="S39" i="3" s="1"/>
  <c r="S38" i="3" s="1"/>
  <c r="S37" i="3" s="1"/>
  <c r="S27" i="3"/>
  <c r="R27" i="3"/>
  <c r="Q49" i="3"/>
  <c r="Q48" i="3" s="1"/>
  <c r="Q47" i="3" s="1"/>
  <c r="Q46" i="3" s="1"/>
  <c r="Q45" i="3" s="1"/>
  <c r="Q44" i="3" s="1"/>
  <c r="Q43" i="3" s="1"/>
  <c r="Q42" i="3" s="1"/>
  <c r="Q41" i="3" s="1"/>
  <c r="Q40" i="3" s="1"/>
  <c r="Q39" i="3" s="1"/>
  <c r="Q38" i="3" s="1"/>
  <c r="Q37" i="3" s="1"/>
  <c r="R49" i="3"/>
  <c r="R48" i="3" s="1"/>
  <c r="R47" i="3" s="1"/>
  <c r="R46" i="3" s="1"/>
  <c r="R45" i="3" s="1"/>
  <c r="R44" i="3" s="1"/>
  <c r="R43" i="3" s="1"/>
  <c r="R42" i="3" s="1"/>
  <c r="R41" i="3" s="1"/>
  <c r="R40" i="3" s="1"/>
  <c r="R39" i="3" s="1"/>
  <c r="R38" i="3" s="1"/>
  <c r="R37" i="3" s="1"/>
</calcChain>
</file>

<file path=xl/comments1.xml><?xml version="1.0" encoding="utf-8"?>
<comments xmlns="http://schemas.openxmlformats.org/spreadsheetml/2006/main">
  <authors>
    <author>Jenny</author>
  </authors>
  <commentList>
    <comment ref="O16" authorId="0">
      <text>
        <r>
          <rPr>
            <b/>
            <sz val="9"/>
            <color indexed="81"/>
            <rFont val="Tahoma"/>
            <family val="2"/>
          </rPr>
          <t>Database =14290</t>
        </r>
      </text>
    </comment>
    <comment ref="O18" authorId="0">
      <text>
        <r>
          <rPr>
            <b/>
            <sz val="9"/>
            <color indexed="81"/>
            <rFont val="Tahoma"/>
            <family val="2"/>
          </rPr>
          <t xml:space="preserve">Database =2899
</t>
        </r>
      </text>
    </comment>
    <comment ref="O27" authorId="0">
      <text>
        <r>
          <rPr>
            <sz val="9"/>
            <color indexed="81"/>
            <rFont val="Tahoma"/>
            <family val="2"/>
          </rPr>
          <t>Databse= 60304</t>
        </r>
      </text>
    </comment>
  </commentList>
</comments>
</file>

<file path=xl/sharedStrings.xml><?xml version="1.0" encoding="utf-8"?>
<sst xmlns="http://schemas.openxmlformats.org/spreadsheetml/2006/main" count="342" uniqueCount="156">
  <si>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</si>
  <si>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</si>
  <si>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</si>
  <si>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</si>
  <si>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</si>
  <si>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</si>
  <si>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</si>
  <si>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</si>
  <si>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</si>
  <si>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</si>
  <si>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</si>
  <si>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</si>
  <si>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</si>
  <si>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</si>
  <si>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</si>
  <si>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</si>
  <si>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</si>
  <si>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</si>
  <si>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</si>
  <si>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Population* on 01.07.2018</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</si>
  <si>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</si>
  <si>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</si>
  <si>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</si>
  <si>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</si>
  <si>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</si>
  <si>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</si>
  <si>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</si>
  <si>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</si>
  <si>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</si>
  <si>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</si>
  <si>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</si>
  <si>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</si>
  <si>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</si>
  <si>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</si>
  <si>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</si>
  <si>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</si>
  <si>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</si>
  <si>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</si>
  <si>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</si>
  <si>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</si>
  <si>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</si>
  <si>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</si>
  <si>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</si>
  <si>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</si>
  <si>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</si>
  <si>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</si>
  <si>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</si>
  <si>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</si>
  <si>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</si>
  <si>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</si>
  <si>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</si>
  <si>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</si>
  <si>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</si>
  <si>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</si>
  <si>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</si>
  <si>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</si>
  <si>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</si>
  <si>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</si>
  <si>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Source of mortality data: NCHS/CDC, https://www.cdc.gov/nchs/nvss/vsrr/COVID19/, updated on a daily basis, starting April 15, 2020, by Magali Barbieri.</t>
  </si>
  <si>
    <t>Sheet "CDC_PlaceofDeath".</t>
  </si>
  <si>
    <t>Cumul. Death count up to 18/04/2020, updated</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</si>
  <si>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</si>
  <si>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</si>
  <si>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</si>
  <si>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Updates</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</si>
  <si>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</si>
  <si>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</si>
  <si>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</si>
  <si>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</si>
  <si>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</si>
  <si>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</si>
  <si>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</si>
  <si>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</si>
  <si>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</si>
  <si>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</si>
  <si>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</si>
  <si>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</si>
  <si>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</si>
  <si>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</si>
  <si>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</si>
  <si>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</si>
  <si>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</si>
  <si>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</si>
  <si>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</si>
  <si>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</si>
  <si>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</si>
  <si>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</si>
  <si>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</si>
  <si>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</si>
  <si>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</si>
  <si>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</si>
  <si>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</si>
  <si>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</si>
  <si>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</si>
  <si>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</si>
  <si>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</si>
  <si>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</si>
  <si>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</si>
  <si>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</si>
  <si>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</si>
  <si>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</si>
  <si>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</si>
  <si>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</si>
  <si>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</si>
  <si>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</si>
  <si>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</si>
  <si>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</si>
  <si>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</si>
  <si>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</si>
  <si>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</si>
  <si>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</si>
  <si>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</si>
  <si>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</si>
  <si>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</si>
  <si>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</si>
  <si>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</si>
  <si>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</si>
  <si>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</si>
  <si>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</si>
  <si>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</si>
  <si>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</si>
  <si>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</si>
  <si>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</si>
  <si>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 xml:space="preserve">Published </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</si>
  <si>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</si>
  <si>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</si>
  <si>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</si>
  <si>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</si>
  <si>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</si>
  <si>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</si>
  <si>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</si>
  <si>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</si>
  <si>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</si>
  <si>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</si>
  <si>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</si>
  <si>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</si>
  <si>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</si>
  <si>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</si>
  <si>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</si>
  <si>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</si>
  <si>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</si>
  <si>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</si>
  <si>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</si>
  <si>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</si>
  <si>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</si>
  <si>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</si>
  <si>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File: June-03-2020-Provisional_COVID-19_Death_Counts_by_Sex__Age__and_Week.csv</t>
  </si>
  <si>
    <t>Cumul. Death count up to 30/05/2020</t>
  </si>
  <si>
    <t>Data as of 03-06-2020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</si>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</sst>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39">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14" fontId="31" fillId="3" borderId="0" xfId="0" applyNumberFormat="1" applyFont="1" applyFill="1" applyAlignment="1">
      <alignment horizontal="center"/>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0" fontId="22" fillId="0" borderId="17"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4" fontId="10" fillId="0" borderId="1" xfId="0" applyNumberFormat="1" applyFont="1" applyBorder="1" applyAlignment="1">
      <alignment horizontal="center" vertical="center" wrapText="1"/>
    </xf>
    <xf numFmtId="14" fontId="10" fillId="0" borderId="1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0" fillId="0" borderId="0" xfId="0" applyFont="1" applyAlignment="1">
      <alignment wrapText="1"/>
    </xf>
    <xf numFmtId="0" fontId="0" fillId="0" borderId="0" xfId="0" applyFont="1" applyAlignment="1">
      <alignment horizontal="left" wrapText="1"/>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75" x14ac:dyDescent="0.25"/>
  <cols>
    <col min="1" max="1" width="10.375" style="144" customWidth="1"/>
    <col min="2" max="1025" width="10" style="144" customWidth="1"/>
    <col min="1026" max="16384" width="8" style="13"/>
  </cols>
  <sheetData>
    <row r="1" spans="1:957" s="142" customFormat="1" x14ac:dyDescent="0.25">
      <c r="A1" s="141" t="s">
        <v>43</v>
      </c>
    </row>
    <row r="3" spans="1:957" x14ac:dyDescent="0.25">
      <c r="A3" s="143" t="s">
        <v>41</v>
      </c>
    </row>
    <row r="4" spans="1:957" ht="17.100000000000001" customHeight="1" x14ac:dyDescent="0.25">
      <c r="A4" s="145" t="s">
        <v>23</v>
      </c>
      <c r="B4" s="216" t="s">
        <v>104</v>
      </c>
      <c r="C4" s="216"/>
      <c r="D4" s="216"/>
      <c r="E4" s="216"/>
      <c r="F4" s="216"/>
      <c r="G4" s="216"/>
      <c r="H4" s="216"/>
      <c r="I4" s="216"/>
      <c r="J4" s="216"/>
      <c r="K4" s="216"/>
      <c r="L4" s="216"/>
      <c r="M4" s="216"/>
      <c r="N4" s="216"/>
      <c r="O4" s="216"/>
      <c r="P4" s="216"/>
    </row>
    <row r="5" spans="1:957" s="146" customFormat="1" x14ac:dyDescent="0.25">
      <c r="B5" s="147" t="s">
        <v>105</v>
      </c>
      <c r="C5" s="147"/>
      <c r="D5" s="147"/>
      <c r="E5" s="147"/>
      <c r="F5" s="147"/>
      <c r="G5" s="147"/>
      <c r="H5" s="147"/>
      <c r="I5" s="147"/>
      <c r="J5" s="147"/>
      <c r="K5" s="147"/>
      <c r="L5" s="147"/>
      <c r="M5" s="147"/>
      <c r="N5" s="147"/>
      <c r="O5" s="147"/>
      <c r="P5" s="147"/>
      <c r="Q5" s="147"/>
      <c r="R5" s="147"/>
      <c r="S5" s="147"/>
      <c r="T5" s="147"/>
      <c r="U5" s="147"/>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9"/>
      <c r="CH5" s="149"/>
      <c r="CI5" s="149"/>
      <c r="CJ5" s="149"/>
      <c r="CK5" s="149"/>
      <c r="CL5" s="149"/>
      <c r="CM5" s="149"/>
      <c r="CN5" s="149"/>
      <c r="CO5" s="149"/>
      <c r="CP5" s="149"/>
      <c r="CQ5" s="149"/>
      <c r="CR5" s="149"/>
      <c r="DX5" s="147"/>
      <c r="DY5" s="147"/>
      <c r="DZ5" s="147"/>
      <c r="EA5" s="147"/>
      <c r="EB5" s="147"/>
      <c r="EC5" s="147"/>
      <c r="ED5" s="147"/>
      <c r="EE5" s="147"/>
      <c r="EF5" s="147"/>
      <c r="EG5" s="147"/>
      <c r="EH5" s="147"/>
      <c r="EI5" s="147"/>
      <c r="EJ5" s="147"/>
      <c r="EK5" s="147"/>
      <c r="EL5" s="147"/>
      <c r="EM5" s="147"/>
      <c r="EN5" s="147"/>
      <c r="EO5" s="147"/>
      <c r="EP5" s="147"/>
      <c r="EQ5" s="147"/>
      <c r="ER5" s="147"/>
      <c r="ES5" s="147"/>
      <c r="ET5" s="147"/>
      <c r="EU5" s="147"/>
      <c r="EV5" s="147"/>
      <c r="EW5" s="147"/>
      <c r="EX5" s="147"/>
      <c r="EY5" s="147"/>
      <c r="EZ5" s="147"/>
      <c r="FA5" s="147"/>
      <c r="FB5" s="147"/>
      <c r="FC5" s="147"/>
      <c r="FD5" s="147"/>
      <c r="FE5" s="147"/>
      <c r="FF5" s="147"/>
      <c r="FG5" s="147"/>
      <c r="FH5" s="147"/>
      <c r="FI5" s="147"/>
      <c r="FJ5" s="147"/>
      <c r="FK5" s="147"/>
      <c r="FL5" s="147"/>
      <c r="FM5" s="147"/>
      <c r="FN5" s="147"/>
      <c r="FO5" s="147"/>
      <c r="FP5" s="147"/>
      <c r="FQ5" s="147"/>
      <c r="FR5" s="147"/>
      <c r="FS5" s="147"/>
      <c r="FT5" s="147"/>
      <c r="FU5" s="147"/>
      <c r="FV5" s="147"/>
      <c r="FW5" s="147"/>
      <c r="FX5" s="147"/>
      <c r="FY5" s="147"/>
      <c r="FZ5" s="147"/>
      <c r="GA5" s="147"/>
      <c r="GB5" s="147"/>
      <c r="GC5" s="147"/>
      <c r="GD5" s="147"/>
      <c r="GE5" s="147"/>
      <c r="GF5" s="147"/>
      <c r="GG5" s="147"/>
      <c r="GH5" s="147"/>
      <c r="GI5" s="147"/>
      <c r="GJ5" s="147"/>
      <c r="GK5" s="147"/>
      <c r="GL5" s="147"/>
      <c r="GM5" s="147"/>
      <c r="GN5" s="147"/>
      <c r="GO5" s="147"/>
      <c r="GP5" s="147"/>
      <c r="GQ5" s="147"/>
      <c r="GR5" s="147"/>
      <c r="GS5" s="147"/>
      <c r="GT5" s="147"/>
      <c r="GU5" s="147"/>
      <c r="GV5" s="147"/>
      <c r="GW5" s="147"/>
      <c r="GX5" s="147"/>
      <c r="GY5" s="147"/>
      <c r="GZ5" s="147"/>
      <c r="HA5" s="147"/>
      <c r="HB5" s="147"/>
      <c r="HC5" s="147"/>
      <c r="HD5" s="147"/>
      <c r="HE5" s="147"/>
      <c r="HF5" s="147"/>
      <c r="HG5" s="147"/>
      <c r="HH5" s="147"/>
      <c r="HI5" s="147"/>
      <c r="HJ5" s="147"/>
      <c r="HK5" s="147"/>
      <c r="HL5" s="147"/>
      <c r="HM5" s="147"/>
      <c r="HN5" s="147"/>
      <c r="HO5" s="147"/>
      <c r="HP5" s="147"/>
      <c r="HQ5" s="147"/>
      <c r="HR5" s="147"/>
      <c r="HS5" s="147"/>
      <c r="HT5" s="147"/>
      <c r="HU5" s="147"/>
      <c r="HV5" s="147"/>
      <c r="HW5" s="147"/>
      <c r="HX5" s="147"/>
      <c r="HY5" s="147"/>
      <c r="HZ5" s="147"/>
      <c r="IA5" s="147"/>
      <c r="IB5" s="147"/>
      <c r="IC5" s="147"/>
      <c r="ID5" s="147"/>
      <c r="IE5" s="147"/>
      <c r="IF5" s="147"/>
      <c r="IG5" s="147"/>
      <c r="IH5" s="147"/>
      <c r="II5" s="147"/>
      <c r="IJ5" s="147"/>
      <c r="IK5" s="147"/>
      <c r="IL5" s="147"/>
      <c r="IM5" s="147"/>
      <c r="IN5" s="147"/>
      <c r="IO5" s="147"/>
      <c r="IP5" s="147"/>
      <c r="IQ5" s="147"/>
      <c r="IR5" s="147"/>
      <c r="IS5" s="147"/>
      <c r="IT5" s="147"/>
      <c r="IU5" s="147"/>
      <c r="IV5" s="147"/>
      <c r="IW5" s="147"/>
      <c r="IX5" s="147"/>
      <c r="IY5" s="147"/>
      <c r="IZ5" s="147"/>
      <c r="JA5" s="147"/>
      <c r="JB5" s="147"/>
      <c r="JC5" s="147"/>
      <c r="JD5" s="147"/>
      <c r="JE5" s="147"/>
      <c r="JF5" s="147"/>
      <c r="JG5" s="147"/>
      <c r="JH5" s="147"/>
      <c r="JI5" s="147"/>
      <c r="JJ5" s="147"/>
      <c r="JK5" s="147"/>
      <c r="JL5" s="147"/>
      <c r="JM5" s="147"/>
      <c r="JN5" s="147"/>
      <c r="JO5" s="147"/>
      <c r="JP5" s="147"/>
      <c r="JQ5" s="147"/>
      <c r="JR5" s="147"/>
      <c r="JS5" s="147"/>
      <c r="JT5" s="147"/>
      <c r="JU5" s="147"/>
      <c r="JV5" s="147"/>
      <c r="JW5" s="147"/>
      <c r="JX5" s="147"/>
      <c r="JY5" s="147"/>
      <c r="JZ5" s="147"/>
      <c r="KA5" s="147"/>
      <c r="KB5" s="147"/>
      <c r="KC5" s="147"/>
      <c r="KD5" s="147"/>
      <c r="KE5" s="147"/>
      <c r="KF5" s="147"/>
      <c r="KG5" s="147"/>
      <c r="KH5" s="147"/>
      <c r="KI5" s="147"/>
      <c r="KJ5" s="147"/>
      <c r="KK5" s="147"/>
      <c r="KL5" s="147"/>
      <c r="KM5" s="147"/>
      <c r="KN5" s="147"/>
      <c r="KO5" s="147"/>
      <c r="KP5" s="147"/>
      <c r="KQ5" s="147"/>
      <c r="KR5" s="147"/>
      <c r="KS5" s="147"/>
      <c r="KT5" s="147"/>
      <c r="KU5" s="147"/>
      <c r="KV5" s="147"/>
      <c r="KW5" s="147"/>
      <c r="KX5" s="147"/>
      <c r="KY5" s="147"/>
      <c r="KZ5" s="147"/>
      <c r="LA5" s="147"/>
      <c r="LB5" s="147"/>
      <c r="LC5" s="147"/>
      <c r="LD5" s="147"/>
      <c r="LE5" s="147"/>
      <c r="LF5" s="147"/>
      <c r="LG5" s="147"/>
      <c r="LH5" s="147"/>
      <c r="LI5" s="147"/>
      <c r="LJ5" s="147"/>
      <c r="LK5" s="147"/>
      <c r="LL5" s="147"/>
      <c r="LM5" s="147"/>
      <c r="LN5" s="147"/>
      <c r="LO5" s="147"/>
      <c r="LP5" s="147"/>
      <c r="LQ5" s="147"/>
      <c r="LR5" s="147"/>
      <c r="LS5" s="147"/>
      <c r="LT5" s="147"/>
      <c r="LU5" s="147"/>
      <c r="LV5" s="147"/>
      <c r="LW5" s="147"/>
      <c r="LX5" s="147"/>
      <c r="LY5" s="147"/>
      <c r="LZ5" s="147"/>
      <c r="MA5" s="147"/>
      <c r="MB5" s="147"/>
      <c r="MC5" s="147"/>
      <c r="MD5" s="147"/>
      <c r="ME5" s="147"/>
      <c r="MF5" s="147"/>
      <c r="MG5" s="147"/>
      <c r="MH5" s="147"/>
      <c r="MI5" s="147"/>
      <c r="MJ5" s="147"/>
      <c r="MK5" s="147"/>
      <c r="ML5" s="147"/>
      <c r="MM5" s="147"/>
      <c r="MN5" s="147"/>
      <c r="MO5" s="147"/>
      <c r="MP5" s="147"/>
      <c r="MQ5" s="147"/>
      <c r="MR5" s="147"/>
      <c r="MS5" s="147"/>
      <c r="MT5" s="147"/>
      <c r="MU5" s="147"/>
      <c r="MV5" s="147"/>
      <c r="MW5" s="147"/>
      <c r="MX5" s="147"/>
      <c r="MY5" s="147"/>
      <c r="MZ5" s="147"/>
      <c r="NA5" s="147"/>
      <c r="NB5" s="147"/>
      <c r="NC5" s="147"/>
      <c r="ND5" s="147"/>
      <c r="NE5" s="147"/>
      <c r="NF5" s="147"/>
      <c r="NG5" s="147"/>
      <c r="NH5" s="147"/>
      <c r="NI5" s="147"/>
      <c r="NJ5" s="147"/>
      <c r="NK5" s="147"/>
      <c r="NL5" s="147"/>
      <c r="NM5" s="147"/>
      <c r="NN5" s="147"/>
      <c r="NO5" s="147"/>
      <c r="NP5" s="147"/>
      <c r="NQ5" s="147"/>
      <c r="NR5" s="147"/>
      <c r="NS5" s="147"/>
      <c r="NT5" s="147"/>
      <c r="NU5" s="147"/>
      <c r="NV5" s="147"/>
      <c r="NW5" s="147"/>
      <c r="NX5" s="147"/>
      <c r="NY5" s="147"/>
      <c r="NZ5" s="147"/>
      <c r="OA5" s="147"/>
      <c r="OB5" s="147"/>
      <c r="OC5" s="147"/>
      <c r="OD5" s="147"/>
      <c r="OE5" s="147"/>
      <c r="OF5" s="147"/>
      <c r="OG5" s="147"/>
      <c r="OH5" s="147"/>
      <c r="OI5" s="147"/>
      <c r="OJ5" s="147"/>
      <c r="OK5" s="147"/>
      <c r="OL5" s="147"/>
      <c r="OM5" s="147"/>
      <c r="ON5" s="147"/>
      <c r="OO5" s="147"/>
      <c r="OP5" s="147"/>
      <c r="OQ5" s="147"/>
      <c r="OR5" s="147"/>
      <c r="OS5" s="147"/>
      <c r="OT5" s="147"/>
      <c r="OU5" s="147"/>
      <c r="OV5" s="147"/>
      <c r="OW5" s="147"/>
      <c r="OX5" s="147"/>
      <c r="OY5" s="147"/>
      <c r="OZ5" s="147"/>
      <c r="PA5" s="147"/>
      <c r="PB5" s="147"/>
      <c r="PC5" s="147"/>
      <c r="PD5" s="147"/>
      <c r="PE5" s="147"/>
      <c r="PF5" s="147"/>
      <c r="PG5" s="147"/>
      <c r="PH5" s="147"/>
      <c r="PI5" s="147"/>
      <c r="PJ5" s="147"/>
      <c r="PK5" s="147"/>
      <c r="PL5" s="147"/>
      <c r="PM5" s="147"/>
      <c r="PN5" s="147"/>
      <c r="PO5" s="147"/>
      <c r="PP5" s="147"/>
      <c r="PQ5" s="147"/>
      <c r="PR5" s="147"/>
      <c r="PS5" s="147"/>
      <c r="PT5" s="147"/>
      <c r="PU5" s="147"/>
      <c r="PV5" s="147"/>
      <c r="PW5" s="147"/>
      <c r="PX5" s="147"/>
      <c r="PY5" s="147"/>
      <c r="PZ5" s="147"/>
      <c r="QA5" s="147"/>
      <c r="QB5" s="147"/>
      <c r="QC5" s="147"/>
      <c r="QD5" s="147"/>
      <c r="QE5" s="147"/>
      <c r="QF5" s="147"/>
      <c r="QG5" s="147"/>
      <c r="QH5" s="147"/>
      <c r="QI5" s="147"/>
      <c r="QJ5" s="147"/>
      <c r="QK5" s="147"/>
      <c r="QL5" s="147"/>
      <c r="QM5" s="147"/>
      <c r="QN5" s="147"/>
      <c r="QO5" s="147"/>
      <c r="QP5" s="147"/>
      <c r="QQ5" s="147"/>
      <c r="QR5" s="147"/>
      <c r="QS5" s="147"/>
      <c r="QT5" s="147"/>
      <c r="QU5" s="147"/>
      <c r="QV5" s="147"/>
      <c r="QW5" s="147"/>
      <c r="QX5" s="147"/>
      <c r="QY5" s="147"/>
      <c r="QZ5" s="147"/>
      <c r="RA5" s="147"/>
      <c r="RB5" s="147"/>
      <c r="RC5" s="147"/>
      <c r="RD5" s="147"/>
      <c r="RE5" s="147"/>
      <c r="RF5" s="147"/>
      <c r="RG5" s="147"/>
      <c r="RH5" s="147"/>
      <c r="RI5" s="147"/>
      <c r="RJ5" s="147"/>
      <c r="RK5" s="147"/>
      <c r="RL5" s="147"/>
      <c r="RM5" s="147"/>
      <c r="RN5" s="147"/>
      <c r="RO5" s="147"/>
      <c r="RP5" s="147"/>
      <c r="RQ5" s="147"/>
      <c r="RR5" s="147"/>
      <c r="RS5" s="147"/>
      <c r="RT5" s="147"/>
      <c r="RU5" s="147"/>
      <c r="RV5" s="147"/>
      <c r="RW5" s="147"/>
      <c r="RX5" s="147"/>
      <c r="RY5" s="147"/>
      <c r="RZ5" s="147"/>
      <c r="SA5" s="147"/>
      <c r="SB5" s="147"/>
      <c r="SC5" s="147"/>
      <c r="SD5" s="147"/>
      <c r="SE5" s="147"/>
      <c r="SF5" s="147"/>
      <c r="SG5" s="147"/>
      <c r="SH5" s="147"/>
      <c r="SI5" s="147"/>
      <c r="SJ5" s="147"/>
      <c r="SK5" s="147"/>
      <c r="SL5" s="147"/>
      <c r="SM5" s="147"/>
      <c r="SN5" s="147"/>
      <c r="SO5" s="147"/>
      <c r="SP5" s="147"/>
      <c r="SQ5" s="147"/>
      <c r="SR5" s="147"/>
      <c r="SS5" s="147"/>
      <c r="ST5" s="147"/>
      <c r="SU5" s="147"/>
      <c r="SV5" s="147"/>
      <c r="SW5" s="147"/>
      <c r="SX5" s="147"/>
      <c r="SY5" s="147"/>
      <c r="SZ5" s="147"/>
      <c r="TA5" s="147"/>
      <c r="TB5" s="147"/>
      <c r="TC5" s="147"/>
      <c r="TD5" s="147"/>
      <c r="TE5" s="147"/>
      <c r="TF5" s="147"/>
      <c r="TG5" s="147"/>
      <c r="TH5" s="147"/>
      <c r="TI5" s="147"/>
      <c r="TJ5" s="147"/>
      <c r="TK5" s="147"/>
      <c r="TL5" s="147"/>
      <c r="TM5" s="147"/>
      <c r="TN5" s="147"/>
      <c r="TO5" s="147"/>
      <c r="TP5" s="147"/>
      <c r="TQ5" s="147"/>
      <c r="TR5" s="147"/>
      <c r="TS5" s="147"/>
      <c r="TT5" s="147"/>
      <c r="TU5" s="147"/>
      <c r="TV5" s="147"/>
      <c r="TW5" s="147"/>
      <c r="TX5" s="147"/>
      <c r="TY5" s="147"/>
      <c r="TZ5" s="147"/>
      <c r="UA5" s="147"/>
      <c r="UB5" s="147"/>
      <c r="UC5" s="147"/>
      <c r="UD5" s="147"/>
      <c r="UE5" s="147"/>
      <c r="UF5" s="147"/>
      <c r="UG5" s="147"/>
      <c r="UH5" s="147"/>
      <c r="UI5" s="147"/>
      <c r="UJ5" s="147"/>
      <c r="UK5" s="147"/>
      <c r="UL5" s="147"/>
      <c r="UM5" s="147"/>
      <c r="UN5" s="147"/>
      <c r="UO5" s="147"/>
      <c r="UP5" s="147"/>
      <c r="UQ5" s="147"/>
      <c r="UR5" s="147"/>
      <c r="US5" s="147"/>
      <c r="UT5" s="147"/>
      <c r="UU5" s="147"/>
      <c r="UV5" s="147"/>
      <c r="UW5" s="147"/>
      <c r="UX5" s="147"/>
      <c r="UY5" s="147"/>
      <c r="UZ5" s="147"/>
      <c r="VA5" s="147"/>
      <c r="VB5" s="147"/>
      <c r="VC5" s="147"/>
      <c r="VD5" s="147"/>
      <c r="VE5" s="147"/>
      <c r="VF5" s="147"/>
      <c r="VG5" s="147"/>
      <c r="VH5" s="147"/>
      <c r="VI5" s="147"/>
      <c r="VJ5" s="147"/>
      <c r="VK5" s="147"/>
      <c r="VL5" s="147"/>
      <c r="VM5" s="147"/>
      <c r="VN5" s="147"/>
      <c r="VO5" s="147"/>
      <c r="VP5" s="147"/>
      <c r="VQ5" s="147"/>
      <c r="VR5" s="147"/>
      <c r="VS5" s="147"/>
      <c r="VT5" s="147"/>
      <c r="VU5" s="147"/>
      <c r="VV5" s="147"/>
      <c r="VW5" s="147"/>
      <c r="VX5" s="147"/>
      <c r="VY5" s="147"/>
      <c r="VZ5" s="147"/>
      <c r="WA5" s="147"/>
      <c r="WB5" s="147"/>
      <c r="WC5" s="147"/>
      <c r="WD5" s="147"/>
      <c r="WE5" s="147"/>
      <c r="WF5" s="147"/>
      <c r="WG5" s="147"/>
      <c r="WH5" s="147"/>
      <c r="WI5" s="147"/>
      <c r="WJ5" s="147"/>
      <c r="WK5" s="147"/>
      <c r="WL5" s="147"/>
      <c r="WM5" s="147"/>
      <c r="WN5" s="147"/>
      <c r="WO5" s="147"/>
      <c r="WP5" s="147"/>
      <c r="WQ5" s="147"/>
      <c r="WR5" s="147"/>
      <c r="WS5" s="147"/>
      <c r="WT5" s="147"/>
      <c r="WU5" s="147"/>
      <c r="WV5" s="147"/>
      <c r="WW5" s="147"/>
      <c r="WX5" s="147"/>
      <c r="WY5" s="147"/>
      <c r="WZ5" s="147"/>
      <c r="XA5" s="147"/>
      <c r="XB5" s="147"/>
      <c r="XC5" s="147"/>
      <c r="XD5" s="147"/>
      <c r="XE5" s="147"/>
      <c r="XF5" s="147"/>
      <c r="XG5" s="147"/>
      <c r="XH5" s="147"/>
      <c r="XI5" s="147"/>
      <c r="XJ5" s="147"/>
      <c r="XK5" s="147"/>
      <c r="XL5" s="147"/>
      <c r="XM5" s="147"/>
      <c r="XN5" s="147"/>
      <c r="XO5" s="147"/>
      <c r="XP5" s="147"/>
      <c r="XQ5" s="147"/>
      <c r="XR5" s="147"/>
      <c r="XS5" s="147"/>
      <c r="XT5" s="147"/>
      <c r="XU5" s="147"/>
      <c r="XV5" s="147"/>
      <c r="XW5" s="147"/>
      <c r="XX5" s="147"/>
      <c r="XY5" s="147"/>
      <c r="XZ5" s="147"/>
      <c r="YA5" s="147"/>
      <c r="YB5" s="147"/>
      <c r="YC5" s="147"/>
      <c r="YD5" s="147"/>
      <c r="YE5" s="147"/>
      <c r="YF5" s="147"/>
      <c r="YG5" s="147"/>
      <c r="YH5" s="147"/>
      <c r="YI5" s="147"/>
      <c r="YJ5" s="147"/>
      <c r="YK5" s="147"/>
      <c r="YL5" s="147"/>
      <c r="YM5" s="147"/>
      <c r="YN5" s="147"/>
      <c r="YO5" s="147"/>
      <c r="YP5" s="147"/>
      <c r="YQ5" s="147"/>
      <c r="YR5" s="147"/>
      <c r="YS5" s="147"/>
      <c r="YT5" s="147"/>
      <c r="YU5" s="147"/>
      <c r="YV5" s="147"/>
      <c r="YW5" s="147"/>
      <c r="YX5" s="147"/>
      <c r="YY5" s="147"/>
      <c r="YZ5" s="147"/>
      <c r="ZA5" s="147"/>
      <c r="ZB5" s="147"/>
      <c r="ZC5" s="147"/>
      <c r="ZD5" s="147"/>
      <c r="ZE5" s="147"/>
      <c r="ZF5" s="147"/>
      <c r="ZG5" s="147"/>
      <c r="ZH5" s="147"/>
      <c r="ZI5" s="147"/>
      <c r="ZJ5" s="147"/>
      <c r="ZK5" s="147"/>
      <c r="ZL5" s="147"/>
      <c r="ZM5" s="147"/>
      <c r="ZN5" s="147"/>
      <c r="ZO5" s="147"/>
      <c r="ZP5" s="147"/>
      <c r="ZQ5" s="147"/>
      <c r="ZR5" s="147"/>
      <c r="ZS5" s="147"/>
      <c r="ZT5" s="147"/>
      <c r="ZU5" s="147"/>
      <c r="ZV5" s="147"/>
      <c r="ZW5" s="147"/>
      <c r="ZX5" s="147"/>
      <c r="ZY5" s="147"/>
      <c r="ZZ5" s="147"/>
      <c r="AAA5" s="147"/>
      <c r="AAB5" s="147"/>
      <c r="AAC5" s="147"/>
      <c r="AAD5" s="147"/>
      <c r="AAE5" s="147"/>
      <c r="AAF5" s="147"/>
      <c r="AAG5" s="147"/>
      <c r="AAH5" s="147"/>
      <c r="AAI5" s="147"/>
      <c r="AAJ5" s="147"/>
      <c r="AAK5" s="147"/>
      <c r="AAL5" s="147"/>
      <c r="AAM5" s="147"/>
      <c r="AAN5" s="147"/>
      <c r="AAO5" s="147"/>
      <c r="AAP5" s="147"/>
      <c r="AAQ5" s="147"/>
      <c r="AAR5" s="147"/>
      <c r="AAS5" s="147"/>
      <c r="AAT5" s="147"/>
      <c r="AAU5" s="147"/>
      <c r="AAV5" s="147"/>
      <c r="AAW5" s="147"/>
      <c r="AAX5" s="147"/>
      <c r="AAY5" s="147"/>
      <c r="AAZ5" s="147"/>
      <c r="ABA5" s="147"/>
      <c r="ABB5" s="147"/>
      <c r="ABC5" s="147"/>
      <c r="ABD5" s="147"/>
      <c r="ABE5" s="147"/>
      <c r="ABF5" s="147"/>
      <c r="ABG5" s="147"/>
      <c r="ABH5" s="147"/>
      <c r="ABI5" s="147"/>
      <c r="ABJ5" s="147"/>
      <c r="ABK5" s="147"/>
      <c r="ABL5" s="147"/>
      <c r="ABM5" s="147"/>
      <c r="ABN5" s="147"/>
      <c r="ABO5" s="147"/>
      <c r="ABP5" s="147"/>
      <c r="ABQ5" s="147"/>
      <c r="ABR5" s="147"/>
      <c r="ABS5" s="147"/>
      <c r="ABT5" s="147"/>
      <c r="ABU5" s="147"/>
      <c r="ABV5" s="147"/>
      <c r="ABW5" s="147"/>
      <c r="ABX5" s="147"/>
      <c r="ABY5" s="147"/>
      <c r="ABZ5" s="147"/>
      <c r="ACA5" s="147"/>
      <c r="ACB5" s="147"/>
      <c r="ACC5" s="147"/>
      <c r="ACD5" s="147"/>
      <c r="ACE5" s="147"/>
      <c r="ACF5" s="147"/>
      <c r="ACG5" s="147"/>
      <c r="ACH5" s="147"/>
      <c r="ACI5" s="147"/>
      <c r="ACJ5" s="147"/>
      <c r="ACK5" s="147"/>
      <c r="ACL5" s="147"/>
      <c r="ACM5" s="147"/>
      <c r="ACN5" s="147"/>
      <c r="ACO5" s="147"/>
      <c r="ACP5" s="147"/>
      <c r="ACQ5" s="147"/>
      <c r="ACR5" s="147"/>
      <c r="ACS5" s="147"/>
      <c r="ACT5" s="147"/>
      <c r="ACU5" s="147"/>
      <c r="ACV5" s="147"/>
      <c r="ACW5" s="147"/>
      <c r="ACX5" s="147"/>
      <c r="ACY5" s="147"/>
      <c r="ACZ5" s="147"/>
      <c r="ADA5" s="147"/>
      <c r="ADB5" s="147"/>
      <c r="ADC5" s="147"/>
      <c r="ADD5" s="147"/>
      <c r="ADE5" s="147"/>
      <c r="ADF5" s="147"/>
      <c r="ADG5" s="147"/>
      <c r="ADH5" s="147"/>
      <c r="ADI5" s="147"/>
      <c r="ADJ5" s="147"/>
      <c r="ADK5" s="147"/>
      <c r="ADL5" s="147"/>
      <c r="ADM5" s="147"/>
      <c r="ADN5" s="147"/>
      <c r="ADO5" s="147"/>
      <c r="ADP5" s="147"/>
      <c r="ADQ5" s="147"/>
      <c r="ADR5" s="147"/>
      <c r="ADS5" s="147"/>
      <c r="ADT5" s="147"/>
      <c r="ADU5" s="147"/>
      <c r="ADV5" s="147"/>
      <c r="ADW5" s="147"/>
      <c r="ADX5" s="147"/>
      <c r="ADY5" s="147"/>
      <c r="ADZ5" s="147"/>
      <c r="AEA5" s="147"/>
      <c r="AEB5" s="147"/>
      <c r="AEC5" s="147"/>
      <c r="AED5" s="147"/>
      <c r="AEE5" s="147"/>
      <c r="AEF5" s="147"/>
      <c r="AEG5" s="147"/>
      <c r="AEH5" s="147"/>
      <c r="AEI5" s="147"/>
      <c r="AEJ5" s="147"/>
      <c r="AEK5" s="147"/>
      <c r="AEL5" s="147"/>
      <c r="AEM5" s="147"/>
      <c r="AEN5" s="147"/>
      <c r="AEO5" s="147"/>
      <c r="AEP5" s="147"/>
      <c r="AEQ5" s="147"/>
      <c r="AER5" s="147"/>
      <c r="AES5" s="147"/>
      <c r="AET5" s="147"/>
      <c r="AEU5" s="147"/>
      <c r="AEV5" s="147"/>
      <c r="AEW5" s="147"/>
      <c r="AEX5" s="147"/>
      <c r="AEY5" s="147"/>
      <c r="AEZ5" s="147"/>
      <c r="AFA5" s="147"/>
      <c r="AFB5" s="147"/>
      <c r="AFC5" s="147"/>
      <c r="AFD5" s="147"/>
      <c r="AFE5" s="147"/>
      <c r="AFF5" s="147"/>
      <c r="AFG5" s="147"/>
      <c r="AFH5" s="147"/>
      <c r="AFI5" s="147"/>
      <c r="AFJ5" s="147"/>
      <c r="AFK5" s="147"/>
      <c r="AFL5" s="147"/>
      <c r="AFM5" s="147"/>
      <c r="AFN5" s="147"/>
      <c r="AFO5" s="147"/>
      <c r="AFP5" s="147"/>
      <c r="AFQ5" s="147"/>
      <c r="AFR5" s="147"/>
      <c r="AFS5" s="147"/>
      <c r="AFT5" s="147"/>
      <c r="AFU5" s="147"/>
      <c r="AFV5" s="147"/>
      <c r="AFW5" s="147"/>
      <c r="AFX5" s="147"/>
      <c r="AFY5" s="147"/>
      <c r="AFZ5" s="147"/>
      <c r="AGA5" s="147"/>
      <c r="AGB5" s="147"/>
      <c r="AGC5" s="147"/>
      <c r="AGD5" s="147"/>
      <c r="AGE5" s="147"/>
      <c r="AGF5" s="147"/>
      <c r="AGG5" s="147"/>
      <c r="AGH5" s="147"/>
      <c r="AGI5" s="147"/>
      <c r="AGJ5" s="147"/>
      <c r="AGK5" s="147"/>
      <c r="AGL5" s="147"/>
      <c r="AGM5" s="147"/>
      <c r="AGN5" s="147"/>
      <c r="AGO5" s="147"/>
      <c r="AGP5" s="147"/>
      <c r="AGQ5" s="147"/>
      <c r="AGR5" s="147"/>
      <c r="AGS5" s="147"/>
      <c r="AGT5" s="147"/>
      <c r="AGU5" s="147"/>
      <c r="AGV5" s="147"/>
      <c r="AGW5" s="147"/>
      <c r="AGX5" s="147"/>
      <c r="AGY5" s="147"/>
      <c r="AGZ5" s="147"/>
      <c r="AHA5" s="147"/>
      <c r="AHB5" s="147"/>
      <c r="AHC5" s="147"/>
      <c r="AHD5" s="147"/>
      <c r="AHE5" s="147"/>
      <c r="AHF5" s="147"/>
      <c r="AHG5" s="147"/>
      <c r="AHH5" s="147"/>
      <c r="AHI5" s="147"/>
      <c r="AHJ5" s="147"/>
      <c r="AHK5" s="147"/>
      <c r="AHL5" s="147"/>
      <c r="AHM5" s="147"/>
      <c r="AHN5" s="147"/>
      <c r="AHO5" s="147"/>
      <c r="AHP5" s="147"/>
      <c r="AHQ5" s="147"/>
      <c r="AHR5" s="147"/>
      <c r="AHS5" s="147"/>
      <c r="AHT5" s="147"/>
      <c r="AHU5" s="147"/>
      <c r="AHV5" s="147"/>
      <c r="AHW5" s="147"/>
      <c r="AHX5" s="147"/>
      <c r="AHY5" s="147"/>
      <c r="AHZ5" s="147"/>
      <c r="AIA5" s="147"/>
      <c r="AIB5" s="147"/>
      <c r="AIC5" s="147"/>
      <c r="AID5" s="147"/>
      <c r="AIE5" s="147"/>
      <c r="AIF5" s="147"/>
      <c r="AIG5" s="147"/>
      <c r="AIH5" s="147"/>
      <c r="AII5" s="147"/>
      <c r="AIJ5" s="147"/>
      <c r="AIK5" s="147"/>
      <c r="AIL5" s="147"/>
      <c r="AIM5" s="147"/>
      <c r="AIN5" s="147"/>
      <c r="AIO5" s="147"/>
      <c r="AIP5" s="147"/>
      <c r="AIQ5" s="147"/>
      <c r="AIR5" s="147"/>
      <c r="AIS5" s="147"/>
      <c r="AIT5" s="147"/>
      <c r="AIU5" s="147"/>
      <c r="AIV5" s="147"/>
      <c r="AIW5" s="147"/>
      <c r="AIX5" s="147"/>
      <c r="AIY5" s="147"/>
      <c r="AIZ5" s="147"/>
      <c r="AJA5" s="147"/>
      <c r="AJB5" s="147"/>
      <c r="AJC5" s="147"/>
      <c r="AJD5" s="147"/>
      <c r="AJE5" s="147"/>
      <c r="AJF5" s="147"/>
      <c r="AJG5" s="147"/>
      <c r="AJH5" s="147"/>
      <c r="AJI5" s="147"/>
      <c r="AJJ5" s="147"/>
      <c r="AJK5" s="147"/>
      <c r="AJL5" s="147"/>
      <c r="AJM5" s="147"/>
      <c r="AJN5" s="147"/>
      <c r="AJO5" s="147"/>
      <c r="AJP5" s="147"/>
      <c r="AJQ5" s="147"/>
      <c r="AJR5" s="147"/>
      <c r="AJS5" s="147"/>
      <c r="AJT5" s="147"/>
      <c r="AJU5" s="147"/>
    </row>
    <row r="6" spans="1:957" x14ac:dyDescent="0.25">
      <c r="A6" s="142" t="s">
        <v>24</v>
      </c>
      <c r="B6" s="150" t="s">
        <v>26</v>
      </c>
    </row>
    <row r="7" spans="1:957" x14ac:dyDescent="0.25">
      <c r="B7" s="151" t="s">
        <v>25</v>
      </c>
    </row>
    <row r="8" spans="1:957" x14ac:dyDescent="0.25">
      <c r="B8" s="13"/>
    </row>
    <row r="9" spans="1:957" x14ac:dyDescent="0.25">
      <c r="A9" s="143"/>
      <c r="B9" s="152"/>
    </row>
    <row r="10" spans="1:957" x14ac:dyDescent="0.25">
      <c r="A10" s="143" t="s">
        <v>59</v>
      </c>
    </row>
    <row r="11" spans="1:957" x14ac:dyDescent="0.25">
      <c r="A11" s="145" t="s">
        <v>23</v>
      </c>
      <c r="B11" s="215" t="s">
        <v>61</v>
      </c>
      <c r="C11" s="215"/>
      <c r="D11" s="215"/>
      <c r="E11" s="215"/>
      <c r="F11" s="215"/>
      <c r="G11" s="215"/>
      <c r="H11" s="215"/>
      <c r="I11" s="215"/>
      <c r="J11" s="215"/>
      <c r="K11" s="215"/>
      <c r="L11" s="215"/>
      <c r="M11" s="215"/>
      <c r="N11" s="215"/>
    </row>
    <row r="12" spans="1:957" s="146" customFormat="1" x14ac:dyDescent="0.25">
      <c r="B12" s="147" t="s">
        <v>106</v>
      </c>
      <c r="F12" s="153"/>
      <c r="G12" s="153"/>
      <c r="J12" s="153"/>
      <c r="K12" s="153"/>
      <c r="M12" s="153"/>
      <c r="AU12" s="147"/>
      <c r="AV12" s="147"/>
      <c r="AW12" s="147"/>
      <c r="AX12" s="147"/>
      <c r="AY12" s="147"/>
      <c r="AZ12" s="147"/>
      <c r="BA12" s="147"/>
      <c r="BB12" s="147"/>
      <c r="BC12" s="147"/>
      <c r="BD12" s="147"/>
      <c r="BE12" s="147"/>
      <c r="BF12" s="147"/>
      <c r="BG12" s="147"/>
      <c r="BH12" s="147"/>
      <c r="BI12" s="147"/>
      <c r="BJ12" s="147"/>
      <c r="BK12" s="147"/>
      <c r="BL12" s="147"/>
      <c r="BM12" s="147"/>
      <c r="BN12" s="147"/>
      <c r="BO12" s="147"/>
      <c r="BP12" s="147"/>
      <c r="BQ12" s="147"/>
      <c r="BR12" s="147"/>
      <c r="BS12" s="147"/>
      <c r="BT12" s="147"/>
      <c r="BU12" s="147"/>
      <c r="BV12" s="147"/>
      <c r="BW12" s="147"/>
      <c r="BX12" s="147"/>
      <c r="BY12" s="147"/>
      <c r="BZ12" s="147"/>
      <c r="CA12" s="147"/>
      <c r="CB12" s="147"/>
      <c r="CC12" s="147"/>
      <c r="CD12" s="147"/>
      <c r="CE12" s="147"/>
      <c r="CF12" s="147"/>
      <c r="CG12" s="147"/>
      <c r="CH12" s="147"/>
      <c r="CI12" s="147"/>
      <c r="CJ12" s="147"/>
      <c r="CK12" s="147"/>
      <c r="CL12" s="147"/>
      <c r="CM12" s="147"/>
      <c r="CN12" s="147"/>
      <c r="CO12" s="147"/>
      <c r="CP12" s="147"/>
      <c r="CQ12" s="147"/>
      <c r="CR12" s="147"/>
      <c r="CS12" s="147"/>
      <c r="CT12" s="147"/>
      <c r="CU12" s="147"/>
      <c r="CV12" s="147"/>
      <c r="CW12" s="147"/>
      <c r="CX12" s="147"/>
      <c r="CY12" s="147"/>
      <c r="CZ12" s="147"/>
      <c r="DA12" s="147"/>
      <c r="DB12" s="147"/>
      <c r="DC12" s="147"/>
      <c r="DD12" s="147"/>
      <c r="DE12" s="147"/>
      <c r="DF12" s="147"/>
      <c r="DG12" s="147"/>
      <c r="DH12" s="147"/>
      <c r="DI12" s="147"/>
      <c r="DJ12" s="147"/>
      <c r="DK12" s="147"/>
      <c r="DL12" s="147"/>
      <c r="DM12" s="147"/>
      <c r="DN12" s="147"/>
      <c r="DO12" s="147"/>
      <c r="DP12" s="147"/>
      <c r="DQ12" s="147"/>
      <c r="DR12" s="147"/>
      <c r="DS12" s="147"/>
      <c r="DT12" s="147"/>
      <c r="DU12" s="147"/>
      <c r="DV12" s="147"/>
      <c r="DW12" s="147"/>
      <c r="DX12" s="147"/>
      <c r="DY12" s="147"/>
      <c r="DZ12" s="147"/>
      <c r="EA12" s="147"/>
      <c r="EB12" s="147"/>
      <c r="EC12" s="147"/>
      <c r="ED12" s="147"/>
      <c r="EE12" s="147"/>
      <c r="EF12" s="147"/>
      <c r="EG12" s="147"/>
      <c r="EH12" s="147"/>
      <c r="EI12" s="147"/>
      <c r="EJ12" s="147"/>
      <c r="EK12" s="147"/>
      <c r="EL12" s="147"/>
      <c r="EM12" s="147"/>
      <c r="EN12" s="147"/>
      <c r="EO12" s="147"/>
      <c r="EP12" s="147"/>
      <c r="EQ12" s="147"/>
      <c r="ER12" s="147"/>
      <c r="ES12" s="147"/>
      <c r="ET12" s="147"/>
      <c r="EU12" s="147"/>
      <c r="EV12" s="147"/>
      <c r="EW12" s="147"/>
      <c r="EX12" s="147"/>
      <c r="EY12" s="147"/>
      <c r="EZ12" s="147"/>
      <c r="FA12" s="147"/>
      <c r="FB12" s="147"/>
      <c r="FC12" s="147"/>
      <c r="FD12" s="147"/>
      <c r="FE12" s="147"/>
      <c r="FF12" s="147"/>
      <c r="FG12" s="147"/>
      <c r="FH12" s="147"/>
      <c r="FI12" s="147"/>
      <c r="FJ12" s="147"/>
      <c r="FK12" s="147"/>
      <c r="FL12" s="147"/>
      <c r="FM12" s="147"/>
      <c r="FN12" s="147"/>
      <c r="FO12" s="147"/>
      <c r="FP12" s="147"/>
      <c r="FQ12" s="147"/>
      <c r="FR12" s="147"/>
      <c r="FS12" s="147"/>
      <c r="FT12" s="147"/>
      <c r="FU12" s="147"/>
      <c r="FV12" s="147"/>
      <c r="FW12" s="147"/>
      <c r="FX12" s="147"/>
      <c r="FY12" s="147"/>
      <c r="FZ12" s="147"/>
      <c r="GA12" s="147"/>
      <c r="GB12" s="147"/>
      <c r="GC12" s="147"/>
      <c r="GD12" s="147"/>
      <c r="GE12" s="147"/>
      <c r="GF12" s="147"/>
      <c r="GG12" s="147"/>
      <c r="GH12" s="147"/>
      <c r="GI12" s="147"/>
      <c r="GJ12" s="147"/>
      <c r="GK12" s="147"/>
      <c r="GL12" s="147"/>
      <c r="GM12" s="147"/>
      <c r="GN12" s="147"/>
      <c r="GO12" s="147"/>
      <c r="GP12" s="147"/>
      <c r="GQ12" s="147"/>
      <c r="GR12" s="147"/>
      <c r="GS12" s="147"/>
      <c r="GT12" s="147"/>
      <c r="GU12" s="147"/>
      <c r="GV12" s="147"/>
      <c r="GW12" s="147"/>
      <c r="GX12" s="147"/>
      <c r="GY12" s="147"/>
      <c r="GZ12" s="147"/>
      <c r="HA12" s="147"/>
      <c r="HB12" s="147"/>
      <c r="HC12" s="147"/>
      <c r="HD12" s="147"/>
      <c r="HE12" s="147"/>
      <c r="HF12" s="147"/>
      <c r="HG12" s="147"/>
      <c r="HH12" s="147"/>
      <c r="HI12" s="147"/>
      <c r="HJ12" s="147"/>
      <c r="HK12" s="147"/>
      <c r="HL12" s="147"/>
      <c r="HM12" s="147"/>
      <c r="HN12" s="147"/>
      <c r="HO12" s="147"/>
      <c r="HP12" s="147"/>
      <c r="HQ12" s="147"/>
      <c r="HR12" s="147"/>
      <c r="HS12" s="147"/>
      <c r="HT12" s="147"/>
      <c r="HU12" s="147"/>
      <c r="HV12" s="147"/>
      <c r="HW12" s="147"/>
      <c r="HX12" s="147"/>
      <c r="HY12" s="147"/>
      <c r="HZ12" s="147"/>
      <c r="IA12" s="147"/>
      <c r="IB12" s="147"/>
      <c r="IC12" s="147"/>
      <c r="ID12" s="147"/>
      <c r="IE12" s="147"/>
      <c r="IF12" s="147"/>
      <c r="IG12" s="147"/>
      <c r="IH12" s="147"/>
      <c r="II12" s="147"/>
      <c r="IJ12" s="147"/>
      <c r="IK12" s="147"/>
      <c r="IL12" s="147"/>
      <c r="IM12" s="147"/>
      <c r="IN12" s="147"/>
      <c r="IO12" s="147"/>
      <c r="IP12" s="147"/>
      <c r="IQ12" s="147"/>
      <c r="IR12" s="147"/>
      <c r="IS12" s="147"/>
      <c r="IT12" s="147"/>
      <c r="IU12" s="147"/>
      <c r="IV12" s="147"/>
      <c r="IW12" s="147"/>
      <c r="IX12" s="147"/>
      <c r="IY12" s="147"/>
      <c r="IZ12" s="147"/>
      <c r="JA12" s="147"/>
      <c r="JB12" s="147"/>
      <c r="JC12" s="147"/>
      <c r="JD12" s="147"/>
      <c r="JE12" s="147"/>
      <c r="JF12" s="147"/>
      <c r="JG12" s="147"/>
      <c r="JH12" s="147"/>
      <c r="JI12" s="147"/>
      <c r="JJ12" s="147"/>
      <c r="JK12" s="147"/>
      <c r="JL12" s="147"/>
      <c r="JM12" s="147"/>
      <c r="JN12" s="147"/>
      <c r="JO12" s="147"/>
      <c r="JP12" s="147"/>
      <c r="JQ12" s="147"/>
      <c r="JR12" s="147"/>
      <c r="JS12" s="147"/>
      <c r="JT12" s="147"/>
      <c r="JU12" s="147"/>
      <c r="JV12" s="147"/>
      <c r="JW12" s="147"/>
      <c r="JX12" s="147"/>
      <c r="JY12" s="147"/>
      <c r="JZ12" s="147"/>
      <c r="KA12" s="147"/>
      <c r="KB12" s="147"/>
      <c r="KC12" s="147"/>
      <c r="KD12" s="147"/>
      <c r="KE12" s="147"/>
      <c r="KF12" s="147"/>
      <c r="KG12" s="147"/>
      <c r="KH12" s="147"/>
      <c r="KI12" s="147"/>
      <c r="KJ12" s="147"/>
      <c r="KK12" s="147"/>
      <c r="KL12" s="147"/>
      <c r="KM12" s="147"/>
      <c r="KN12" s="147"/>
      <c r="KO12" s="147"/>
      <c r="KP12" s="147"/>
      <c r="KQ12" s="147"/>
      <c r="KR12" s="147"/>
      <c r="KS12" s="147"/>
      <c r="KT12" s="147"/>
      <c r="KU12" s="147"/>
      <c r="KV12" s="147"/>
      <c r="KW12" s="147"/>
      <c r="KX12" s="147"/>
      <c r="KY12" s="147"/>
      <c r="KZ12" s="147"/>
      <c r="LA12" s="147"/>
      <c r="LB12" s="147"/>
      <c r="LC12" s="147"/>
      <c r="LD12" s="147"/>
      <c r="LE12" s="147"/>
      <c r="LF12" s="147"/>
      <c r="LG12" s="147"/>
      <c r="LH12" s="147"/>
      <c r="LI12" s="147"/>
      <c r="LJ12" s="147"/>
      <c r="LK12" s="147"/>
      <c r="LL12" s="147"/>
      <c r="LM12" s="147"/>
      <c r="LN12" s="147"/>
      <c r="LO12" s="147"/>
      <c r="LP12" s="147"/>
      <c r="LQ12" s="147"/>
      <c r="LR12" s="147"/>
      <c r="LS12" s="147"/>
      <c r="LT12" s="147"/>
      <c r="LU12" s="147"/>
      <c r="LV12" s="147"/>
      <c r="LW12" s="147"/>
      <c r="LX12" s="147"/>
      <c r="LY12" s="147"/>
      <c r="LZ12" s="147"/>
      <c r="MA12" s="147"/>
      <c r="MB12" s="147"/>
      <c r="MC12" s="147"/>
      <c r="MD12" s="147"/>
      <c r="ME12" s="147"/>
      <c r="MF12" s="147"/>
      <c r="MG12" s="147"/>
      <c r="MH12" s="147"/>
      <c r="MI12" s="147"/>
      <c r="MJ12" s="147"/>
      <c r="MK12" s="147"/>
      <c r="ML12" s="147"/>
      <c r="MM12" s="147"/>
      <c r="MN12" s="147"/>
      <c r="MO12" s="147"/>
      <c r="MP12" s="147"/>
      <c r="MQ12" s="147"/>
      <c r="MR12" s="147"/>
      <c r="MS12" s="147"/>
      <c r="MT12" s="147"/>
      <c r="MU12" s="147"/>
      <c r="MV12" s="147"/>
      <c r="MW12" s="147"/>
      <c r="MX12" s="147"/>
      <c r="MY12" s="147"/>
      <c r="MZ12" s="147"/>
      <c r="NA12" s="147"/>
      <c r="NB12" s="147"/>
      <c r="NC12" s="147"/>
      <c r="ND12" s="147"/>
      <c r="NE12" s="147"/>
      <c r="NF12" s="147"/>
      <c r="NG12" s="147"/>
      <c r="NH12" s="147"/>
      <c r="NI12" s="147"/>
      <c r="NJ12" s="147"/>
      <c r="NK12" s="147"/>
      <c r="NL12" s="147"/>
      <c r="NM12" s="147"/>
      <c r="NN12" s="147"/>
      <c r="NO12" s="147"/>
      <c r="NP12" s="147"/>
      <c r="NQ12" s="147"/>
      <c r="NR12" s="147"/>
      <c r="NS12" s="147"/>
      <c r="NT12" s="147"/>
      <c r="NU12" s="147"/>
      <c r="NV12" s="147"/>
      <c r="NW12" s="147"/>
      <c r="NX12" s="147"/>
      <c r="NY12" s="147"/>
      <c r="NZ12" s="147"/>
      <c r="OA12" s="147"/>
      <c r="OB12" s="147"/>
      <c r="OC12" s="147"/>
      <c r="OD12" s="147"/>
      <c r="OE12" s="147"/>
      <c r="OF12" s="147"/>
      <c r="OG12" s="147"/>
      <c r="OH12" s="147"/>
      <c r="OI12" s="147"/>
      <c r="OJ12" s="147"/>
      <c r="OK12" s="147"/>
      <c r="OL12" s="147"/>
      <c r="OM12" s="147"/>
      <c r="ON12" s="147"/>
      <c r="OO12" s="147"/>
      <c r="OP12" s="147"/>
      <c r="OQ12" s="147"/>
      <c r="OR12" s="147"/>
      <c r="OS12" s="147"/>
      <c r="OT12" s="147"/>
      <c r="OU12" s="147"/>
      <c r="OV12" s="147"/>
      <c r="OW12" s="147"/>
      <c r="OX12" s="147"/>
      <c r="OY12" s="147"/>
      <c r="OZ12" s="147"/>
      <c r="PA12" s="147"/>
      <c r="PB12" s="147"/>
      <c r="PC12" s="147"/>
      <c r="PD12" s="147"/>
      <c r="PE12" s="147"/>
      <c r="PF12" s="147"/>
      <c r="PG12" s="147"/>
      <c r="PH12" s="147"/>
      <c r="PI12" s="147"/>
      <c r="PJ12" s="147"/>
      <c r="PK12" s="147"/>
      <c r="PL12" s="147"/>
      <c r="PM12" s="147"/>
      <c r="PN12" s="147"/>
      <c r="PO12" s="147"/>
      <c r="PP12" s="147"/>
      <c r="PQ12" s="147"/>
      <c r="PR12" s="147"/>
      <c r="PS12" s="147"/>
      <c r="PT12" s="147"/>
      <c r="PU12" s="147"/>
      <c r="PV12" s="147"/>
      <c r="PW12" s="147"/>
      <c r="PX12" s="147"/>
      <c r="PY12" s="147"/>
      <c r="PZ12" s="147"/>
      <c r="QA12" s="147"/>
      <c r="QB12" s="147"/>
      <c r="QC12" s="147"/>
      <c r="QD12" s="147"/>
      <c r="QE12" s="147"/>
      <c r="QF12" s="147"/>
      <c r="QG12" s="147"/>
      <c r="QH12" s="147"/>
      <c r="QI12" s="147"/>
      <c r="QJ12" s="147"/>
      <c r="QK12" s="147"/>
      <c r="QL12" s="147"/>
      <c r="QM12" s="147"/>
      <c r="QN12" s="147"/>
      <c r="QO12" s="147"/>
      <c r="QP12" s="147"/>
      <c r="QQ12" s="147"/>
      <c r="QR12" s="147"/>
      <c r="QS12" s="147"/>
      <c r="QT12" s="147"/>
      <c r="QU12" s="147"/>
      <c r="QV12" s="147"/>
      <c r="QW12" s="147"/>
      <c r="QX12" s="147"/>
      <c r="QY12" s="147"/>
      <c r="QZ12" s="147"/>
      <c r="RA12" s="147"/>
      <c r="RB12" s="147"/>
      <c r="RC12" s="147"/>
      <c r="RD12" s="147"/>
      <c r="RE12" s="147"/>
      <c r="RF12" s="147"/>
      <c r="RG12" s="147"/>
      <c r="RH12" s="147"/>
      <c r="RI12" s="147"/>
      <c r="RJ12" s="147"/>
      <c r="RK12" s="147"/>
      <c r="RL12" s="147"/>
      <c r="RM12" s="147"/>
      <c r="RN12" s="147"/>
      <c r="RO12" s="147"/>
      <c r="RP12" s="147"/>
      <c r="RQ12" s="147"/>
      <c r="RR12" s="147"/>
      <c r="RS12" s="147"/>
      <c r="RT12" s="147"/>
      <c r="RU12" s="147"/>
      <c r="RV12" s="147"/>
      <c r="RW12" s="147"/>
      <c r="RX12" s="147"/>
      <c r="RY12" s="147"/>
      <c r="RZ12" s="147"/>
      <c r="SA12" s="147"/>
      <c r="SB12" s="147"/>
      <c r="SC12" s="147"/>
      <c r="SD12" s="147"/>
      <c r="SE12" s="147"/>
      <c r="SF12" s="147"/>
      <c r="SG12" s="147"/>
      <c r="SH12" s="147"/>
      <c r="SI12" s="147"/>
      <c r="SJ12" s="147"/>
      <c r="SK12" s="147"/>
      <c r="SL12" s="147"/>
      <c r="SM12" s="147"/>
      <c r="SN12" s="147"/>
      <c r="SO12" s="147"/>
      <c r="SP12" s="147"/>
      <c r="SQ12" s="147"/>
      <c r="SR12" s="147"/>
      <c r="SS12" s="147"/>
      <c r="ST12" s="147"/>
      <c r="SU12" s="147"/>
      <c r="SV12" s="147"/>
      <c r="SW12" s="147"/>
      <c r="SX12" s="147"/>
      <c r="SY12" s="147"/>
      <c r="SZ12" s="147"/>
      <c r="TA12" s="147"/>
      <c r="TB12" s="147"/>
      <c r="TC12" s="147"/>
      <c r="TD12" s="147"/>
      <c r="TE12" s="147"/>
      <c r="TF12" s="147"/>
      <c r="TG12" s="147"/>
      <c r="TH12" s="147"/>
      <c r="TI12" s="147"/>
      <c r="TJ12" s="147"/>
      <c r="TK12" s="147"/>
      <c r="TL12" s="147"/>
      <c r="TM12" s="147"/>
      <c r="TN12" s="147"/>
      <c r="TO12" s="147"/>
      <c r="TP12" s="147"/>
      <c r="TQ12" s="147"/>
      <c r="TR12" s="147"/>
      <c r="TS12" s="147"/>
      <c r="TT12" s="147"/>
      <c r="TU12" s="147"/>
      <c r="TV12" s="147"/>
      <c r="TW12" s="147"/>
      <c r="TX12" s="147"/>
      <c r="TY12" s="147"/>
      <c r="TZ12" s="147"/>
      <c r="UA12" s="147"/>
      <c r="UB12" s="147"/>
      <c r="UC12" s="147"/>
      <c r="UD12" s="147"/>
      <c r="UE12" s="147"/>
      <c r="UF12" s="147"/>
      <c r="UG12" s="147"/>
      <c r="UH12" s="147"/>
      <c r="UI12" s="147"/>
      <c r="UJ12" s="147"/>
      <c r="UK12" s="147"/>
      <c r="UL12" s="147"/>
      <c r="UM12" s="147"/>
      <c r="UN12" s="147"/>
      <c r="UO12" s="147"/>
      <c r="UP12" s="147"/>
      <c r="UQ12" s="147"/>
      <c r="UR12" s="147"/>
      <c r="US12" s="147"/>
      <c r="UT12" s="147"/>
      <c r="UU12" s="147"/>
      <c r="UV12" s="147"/>
      <c r="UW12" s="147"/>
      <c r="UX12" s="147"/>
      <c r="UY12" s="147"/>
      <c r="UZ12" s="147"/>
      <c r="VA12" s="147"/>
      <c r="VB12" s="147"/>
      <c r="VC12" s="147"/>
      <c r="VD12" s="147"/>
      <c r="VE12" s="147"/>
      <c r="VF12" s="147"/>
      <c r="VG12" s="147"/>
      <c r="VH12" s="147"/>
      <c r="VI12" s="147"/>
      <c r="VJ12" s="147"/>
      <c r="VK12" s="147"/>
      <c r="VL12" s="147"/>
      <c r="VM12" s="147"/>
      <c r="VN12" s="147"/>
      <c r="VO12" s="147"/>
      <c r="VP12" s="147"/>
      <c r="VQ12" s="147"/>
      <c r="VR12" s="147"/>
      <c r="VS12" s="147"/>
      <c r="VT12" s="147"/>
      <c r="VU12" s="147"/>
      <c r="VV12" s="147"/>
      <c r="VW12" s="147"/>
      <c r="VX12" s="147"/>
      <c r="VY12" s="147"/>
      <c r="VZ12" s="147"/>
      <c r="WA12" s="147"/>
      <c r="WB12" s="147"/>
      <c r="WC12" s="147"/>
      <c r="WD12" s="147"/>
      <c r="WE12" s="147"/>
      <c r="WF12" s="147"/>
      <c r="WG12" s="147"/>
      <c r="WH12" s="147"/>
      <c r="WI12" s="147"/>
      <c r="WJ12" s="147"/>
      <c r="WK12" s="147"/>
      <c r="WL12" s="147"/>
      <c r="WM12" s="147"/>
      <c r="WN12" s="147"/>
      <c r="WO12" s="147"/>
      <c r="WP12" s="147"/>
      <c r="WQ12" s="147"/>
      <c r="WR12" s="147"/>
      <c r="WS12" s="147"/>
      <c r="WT12" s="147"/>
      <c r="WU12" s="147"/>
      <c r="WV12" s="147"/>
      <c r="WW12" s="147"/>
      <c r="WX12" s="147"/>
      <c r="WY12" s="147"/>
      <c r="WZ12" s="147"/>
      <c r="XA12" s="147"/>
      <c r="XB12" s="147"/>
      <c r="XC12" s="147"/>
      <c r="XD12" s="147"/>
      <c r="XE12" s="147"/>
      <c r="XF12" s="147"/>
      <c r="XG12" s="147"/>
      <c r="XH12" s="147"/>
      <c r="XI12" s="147"/>
      <c r="XJ12" s="147"/>
      <c r="XK12" s="147"/>
      <c r="XL12" s="147"/>
      <c r="XM12" s="147"/>
      <c r="XN12" s="147"/>
      <c r="XO12" s="147"/>
      <c r="XP12" s="147"/>
      <c r="XQ12" s="147"/>
      <c r="XR12" s="147"/>
      <c r="XS12" s="147"/>
      <c r="XT12" s="147"/>
      <c r="XU12" s="147"/>
      <c r="XV12" s="147"/>
      <c r="XW12" s="147"/>
      <c r="XX12" s="147"/>
      <c r="XY12" s="147"/>
      <c r="XZ12" s="147"/>
      <c r="YA12" s="147"/>
      <c r="YB12" s="147"/>
      <c r="YC12" s="147"/>
      <c r="YD12" s="147"/>
      <c r="YE12" s="147"/>
      <c r="YF12" s="147"/>
      <c r="YG12" s="147"/>
      <c r="YH12" s="147"/>
      <c r="YI12" s="147"/>
      <c r="YJ12" s="147"/>
      <c r="YK12" s="147"/>
      <c r="YL12" s="147"/>
      <c r="YM12" s="147"/>
      <c r="YN12" s="147"/>
      <c r="YO12" s="147"/>
      <c r="YP12" s="147"/>
      <c r="YQ12" s="147"/>
      <c r="YR12" s="147"/>
      <c r="YS12" s="147"/>
      <c r="YT12" s="147"/>
      <c r="YU12" s="147"/>
      <c r="YV12" s="147"/>
      <c r="YW12" s="147"/>
      <c r="YX12" s="147"/>
      <c r="YY12" s="147"/>
      <c r="YZ12" s="147"/>
      <c r="ZA12" s="147"/>
      <c r="ZB12" s="147"/>
      <c r="ZC12" s="147"/>
      <c r="ZD12" s="147"/>
      <c r="ZE12" s="147"/>
      <c r="ZF12" s="147"/>
      <c r="ZG12" s="147"/>
      <c r="ZH12" s="147"/>
      <c r="ZI12" s="147"/>
      <c r="ZJ12" s="147"/>
      <c r="ZK12" s="147"/>
      <c r="ZL12" s="147"/>
      <c r="ZM12" s="147"/>
      <c r="ZN12" s="147"/>
      <c r="ZO12" s="147"/>
      <c r="ZP12" s="147"/>
      <c r="ZQ12" s="147"/>
      <c r="ZR12" s="147"/>
      <c r="ZS12" s="147"/>
      <c r="ZT12" s="147"/>
      <c r="ZU12" s="147"/>
      <c r="ZV12" s="147"/>
      <c r="ZW12" s="147"/>
      <c r="ZX12" s="147"/>
      <c r="ZY12" s="147"/>
      <c r="ZZ12" s="147"/>
      <c r="AAA12" s="147"/>
      <c r="AAB12" s="147"/>
      <c r="AAC12" s="147"/>
      <c r="AAD12" s="147"/>
      <c r="AAE12" s="147"/>
      <c r="AAF12" s="147"/>
      <c r="AAG12" s="147"/>
      <c r="AAH12" s="147"/>
      <c r="AAI12" s="147"/>
      <c r="AAJ12" s="147"/>
      <c r="AAK12" s="147"/>
      <c r="AAL12" s="147"/>
      <c r="AAM12" s="147"/>
      <c r="AAN12" s="147"/>
      <c r="AAO12" s="147"/>
      <c r="AAP12" s="147"/>
      <c r="AAQ12" s="147"/>
      <c r="AAR12" s="147"/>
      <c r="AAS12" s="147"/>
      <c r="AAT12" s="147"/>
      <c r="AAU12" s="147"/>
      <c r="AAV12" s="147"/>
      <c r="AAW12" s="147"/>
      <c r="AAX12" s="147"/>
      <c r="AAY12" s="147"/>
      <c r="AAZ12" s="147"/>
      <c r="ABA12" s="147"/>
      <c r="ABB12" s="147"/>
      <c r="ABC12" s="147"/>
      <c r="ABD12" s="147"/>
      <c r="ABE12" s="147"/>
      <c r="ABF12" s="147"/>
      <c r="ABG12" s="147"/>
      <c r="ABH12" s="147"/>
      <c r="ABI12" s="147"/>
      <c r="ABJ12" s="147"/>
      <c r="ABK12" s="147"/>
      <c r="ABL12" s="147"/>
      <c r="ABM12" s="147"/>
      <c r="ABN12" s="147"/>
      <c r="ABO12" s="147"/>
      <c r="ABP12" s="147"/>
      <c r="ABQ12" s="147"/>
      <c r="ABR12" s="147"/>
      <c r="ABS12" s="147"/>
      <c r="ABT12" s="147"/>
      <c r="ABU12" s="147"/>
      <c r="ABV12" s="147"/>
      <c r="ABW12" s="147"/>
      <c r="ABX12" s="147"/>
      <c r="ABY12" s="147"/>
      <c r="ABZ12" s="147"/>
      <c r="ACA12" s="147"/>
      <c r="ACB12" s="147"/>
      <c r="ACC12" s="147"/>
      <c r="ACD12" s="147"/>
      <c r="ACE12" s="147"/>
      <c r="ACF12" s="147"/>
      <c r="ACG12" s="147"/>
      <c r="ACH12" s="147"/>
      <c r="ACI12" s="147"/>
      <c r="ACJ12" s="147"/>
      <c r="ACK12" s="147"/>
      <c r="ACL12" s="147"/>
      <c r="ACM12" s="147"/>
      <c r="ACN12" s="147"/>
      <c r="ACO12" s="147"/>
      <c r="ACP12" s="147"/>
      <c r="ACQ12" s="147"/>
      <c r="ACR12" s="147"/>
      <c r="ACS12" s="147"/>
      <c r="ACT12" s="147"/>
      <c r="ACU12" s="147"/>
      <c r="ACV12" s="147"/>
      <c r="ACW12" s="147"/>
      <c r="ACX12" s="147"/>
      <c r="ACY12" s="147"/>
      <c r="ACZ12" s="147"/>
      <c r="ADA12" s="147"/>
      <c r="ADB12" s="147"/>
      <c r="ADC12" s="147"/>
      <c r="ADD12" s="147"/>
      <c r="ADE12" s="147"/>
      <c r="ADF12" s="147"/>
      <c r="ADG12" s="147"/>
      <c r="ADH12" s="147"/>
      <c r="ADI12" s="147"/>
      <c r="ADJ12" s="147"/>
      <c r="ADK12" s="147"/>
      <c r="ADL12" s="147"/>
      <c r="ADM12" s="147"/>
      <c r="ADN12" s="147"/>
      <c r="ADO12" s="147"/>
      <c r="ADP12" s="147"/>
      <c r="ADQ12" s="147"/>
      <c r="ADR12" s="147"/>
      <c r="ADS12" s="147"/>
      <c r="ADT12" s="147"/>
      <c r="ADU12" s="147"/>
      <c r="ADV12" s="147"/>
      <c r="ADW12" s="147"/>
      <c r="ADX12" s="147"/>
      <c r="ADY12" s="147"/>
      <c r="ADZ12" s="147"/>
      <c r="AEA12" s="147"/>
      <c r="AEB12" s="147"/>
      <c r="AEC12" s="147"/>
      <c r="AED12" s="147"/>
      <c r="AEE12" s="147"/>
      <c r="AEF12" s="147"/>
      <c r="AEG12" s="147"/>
      <c r="AEH12" s="147"/>
      <c r="AEI12" s="147"/>
      <c r="AEJ12" s="147"/>
      <c r="AEK12" s="147"/>
      <c r="AEL12" s="147"/>
      <c r="AEM12" s="147"/>
      <c r="AEN12" s="147"/>
      <c r="AEO12" s="147"/>
      <c r="AEP12" s="147"/>
      <c r="AEQ12" s="147"/>
      <c r="AER12" s="147"/>
      <c r="AES12" s="147"/>
      <c r="AET12" s="147"/>
      <c r="AEU12" s="147"/>
      <c r="AEV12" s="147"/>
      <c r="AEW12" s="147"/>
      <c r="AEX12" s="147"/>
      <c r="AEY12" s="147"/>
      <c r="AEZ12" s="147"/>
      <c r="AFA12" s="147"/>
      <c r="AFB12" s="147"/>
      <c r="AFC12" s="147"/>
      <c r="AFD12" s="147"/>
      <c r="AFE12" s="147"/>
      <c r="AFF12" s="147"/>
      <c r="AFG12" s="147"/>
      <c r="AFH12" s="147"/>
      <c r="AFI12" s="147"/>
      <c r="AFJ12" s="147"/>
      <c r="AFK12" s="147"/>
      <c r="AFL12" s="147"/>
      <c r="AFM12" s="147"/>
      <c r="AFN12" s="147"/>
      <c r="AFO12" s="147"/>
      <c r="AFP12" s="147"/>
      <c r="AFQ12" s="147"/>
      <c r="AFR12" s="147"/>
      <c r="AFS12" s="147"/>
      <c r="AFT12" s="147"/>
      <c r="AFU12" s="147"/>
      <c r="AFV12" s="147"/>
      <c r="AFW12" s="147"/>
      <c r="AFX12" s="147"/>
      <c r="AFY12" s="147"/>
      <c r="AFZ12" s="147"/>
      <c r="AGA12" s="147"/>
      <c r="AGB12" s="147"/>
      <c r="AGC12" s="147"/>
      <c r="AGD12" s="147"/>
      <c r="AGE12" s="147"/>
      <c r="AGF12" s="147"/>
      <c r="AGG12" s="147"/>
      <c r="AGH12" s="147"/>
      <c r="AGI12" s="147"/>
      <c r="AGJ12" s="147"/>
      <c r="AGK12" s="147"/>
      <c r="AGL12" s="147"/>
      <c r="AGM12" s="147"/>
      <c r="AGN12" s="147"/>
      <c r="AGO12" s="147"/>
      <c r="AGP12" s="147"/>
      <c r="AGQ12" s="147"/>
      <c r="AGR12" s="147"/>
    </row>
    <row r="13" spans="1:957" x14ac:dyDescent="0.25">
      <c r="A13" s="142" t="s">
        <v>24</v>
      </c>
      <c r="B13" s="150" t="s">
        <v>26</v>
      </c>
    </row>
    <row r="14" spans="1:957" x14ac:dyDescent="0.25">
      <c r="B14" s="154" t="s">
        <v>25</v>
      </c>
    </row>
    <row r="17" spans="1:19" x14ac:dyDescent="0.25">
      <c r="A17" s="143" t="s">
        <v>42</v>
      </c>
    </row>
    <row r="18" spans="1:19" x14ac:dyDescent="0.25">
      <c r="A18" s="145" t="s">
        <v>23</v>
      </c>
      <c r="B18" s="216" t="s">
        <v>107</v>
      </c>
      <c r="C18" s="216"/>
      <c r="D18" s="216"/>
      <c r="E18" s="216"/>
      <c r="F18" s="216"/>
      <c r="G18" s="216"/>
      <c r="H18" s="216"/>
      <c r="I18" s="216"/>
      <c r="J18" s="216"/>
      <c r="K18" s="216"/>
      <c r="L18" s="216"/>
      <c r="M18" s="216"/>
      <c r="N18" s="216"/>
      <c r="O18" s="216"/>
      <c r="P18" s="216"/>
    </row>
    <row r="19" spans="1:19" s="157" customFormat="1" ht="15.75" customHeight="1" x14ac:dyDescent="0.25">
      <c r="A19" s="144"/>
      <c r="B19" s="125" t="s">
        <v>108</v>
      </c>
      <c r="C19" s="22"/>
      <c r="D19" s="22"/>
      <c r="E19" s="155"/>
      <c r="F19" s="155"/>
      <c r="G19" s="155"/>
      <c r="H19" s="155"/>
      <c r="I19" s="155"/>
      <c r="J19" s="155"/>
      <c r="K19" s="155"/>
      <c r="L19" s="156"/>
      <c r="M19" s="156"/>
      <c r="N19" s="156"/>
      <c r="O19" s="156"/>
      <c r="P19" s="156"/>
      <c r="Q19" s="27"/>
      <c r="R19" s="27"/>
      <c r="S19" s="27"/>
    </row>
    <row r="20" spans="1:19" x14ac:dyDescent="0.25">
      <c r="A20" s="142" t="s">
        <v>24</v>
      </c>
      <c r="B20" s="150" t="s">
        <v>26</v>
      </c>
    </row>
    <row r="21" spans="1:19" x14ac:dyDescent="0.25">
      <c r="B21" s="151" t="s">
        <v>25</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R30"/>
  <sheetViews>
    <sheetView zoomScale="80" zoomScaleNormal="80" workbookViewId="0">
      <pane xSplit="1" topLeftCell="B1" activePane="topRight" state="frozen"/>
      <selection activeCell="A6" sqref="A6"/>
      <selection pane="topRight" activeCell="S22" sqref="S22"/>
    </sheetView>
  </sheetViews>
  <sheetFormatPr baseColWidth="10" defaultRowHeight="15.75" x14ac:dyDescent="0.25"/>
  <cols>
    <col min="1" max="1" width="11" style="11"/>
    <col min="2" max="2" width="9.25" style="11" customWidth="1"/>
    <col min="3" max="3" width="7.75" style="11" customWidth="1"/>
    <col min="4" max="4" width="9.5" style="11" customWidth="1"/>
    <col min="5" max="5" width="4.75" style="11" customWidth="1"/>
    <col min="6" max="6" width="9.5" style="11" customWidth="1"/>
    <col min="7" max="7" width="4.75" style="11" customWidth="1"/>
    <col min="8" max="8" width="16.5" style="190" bestFit="1" customWidth="1"/>
    <col min="9" max="9" width="5.875" style="190" bestFit="1" customWidth="1"/>
    <col min="10" max="10" width="6.875" style="190" bestFit="1" customWidth="1"/>
    <col min="11" max="11" width="5.875" style="190" bestFit="1" customWidth="1"/>
    <col min="12" max="12" width="8" style="190" bestFit="1" customWidth="1"/>
    <col min="13" max="13" width="9" style="190" bestFit="1" customWidth="1"/>
    <col min="14" max="14" width="5.875" style="190" bestFit="1" customWidth="1"/>
    <col min="15" max="15" width="6.875" style="190" bestFit="1" customWidth="1"/>
    <col min="16" max="16" width="5.875" style="190" bestFit="1" customWidth="1"/>
    <col min="17" max="17" width="6.875" style="190" bestFit="1" customWidth="1"/>
    <col min="18" max="18" width="5.875" style="190" bestFit="1" customWidth="1"/>
    <col min="19" max="19" width="8" style="190" bestFit="1" customWidth="1"/>
    <col min="20" max="20" width="9" style="190" bestFit="1" customWidth="1"/>
    <col min="21" max="21" width="5.875" style="190" bestFit="1" customWidth="1"/>
    <col min="22" max="22" width="6.875" style="190" bestFit="1" customWidth="1"/>
    <col min="23" max="23" width="5.875" style="190" bestFit="1" customWidth="1"/>
    <col min="24" max="24" width="6.875" style="190" bestFit="1" customWidth="1"/>
    <col min="25" max="25" width="5.875" style="190" bestFit="1" customWidth="1"/>
    <col min="26" max="26" width="8" style="190" bestFit="1" customWidth="1"/>
    <col min="27" max="27" width="9" style="190" bestFit="1" customWidth="1"/>
    <col min="28" max="28" width="5.875" style="190" bestFit="1" customWidth="1"/>
    <col min="29" max="29" width="6.875" style="190" bestFit="1" customWidth="1"/>
    <col min="30" max="30" width="5.875" style="190" bestFit="1" customWidth="1"/>
    <col min="31" max="31" width="6.875" style="190" bestFit="1" customWidth="1"/>
    <col min="32" max="32" width="5.875" style="190" bestFit="1" customWidth="1"/>
    <col min="33" max="33" width="8" style="190" bestFit="1" customWidth="1"/>
    <col min="34" max="34" width="9" style="190" bestFit="1" customWidth="1"/>
    <col min="35" max="35" width="5.875" style="190" bestFit="1" customWidth="1"/>
    <col min="36" max="36" width="6.875" style="190" bestFit="1" customWidth="1"/>
    <col min="37" max="37" width="5.875" style="190" bestFit="1" customWidth="1"/>
    <col min="38" max="38" width="6.875" style="190" bestFit="1" customWidth="1"/>
    <col min="39" max="39" width="5.875" style="190" bestFit="1" customWidth="1"/>
    <col min="40" max="40" width="8" style="190" bestFit="1" customWidth="1"/>
    <col min="41" max="41" width="9" style="190" bestFit="1" customWidth="1"/>
    <col min="42" max="42" width="5.875" style="190" bestFit="1" customWidth="1"/>
    <col min="43" max="43" width="6.875" style="190" bestFit="1" customWidth="1"/>
    <col min="44" max="44" width="5.875" style="190" bestFit="1" customWidth="1"/>
    <col min="45" max="45" width="6.875" style="190" bestFit="1" customWidth="1"/>
    <col min="46" max="46" width="5.875" style="190" bestFit="1" customWidth="1"/>
    <col min="47" max="47" width="8" style="190" bestFit="1" customWidth="1"/>
    <col min="48" max="48" width="9" style="190" bestFit="1" customWidth="1"/>
    <col min="49" max="49" width="5.875" style="190" bestFit="1" customWidth="1"/>
    <col min="50" max="50" width="6.875" style="190" bestFit="1" customWidth="1"/>
    <col min="51" max="51" width="5.875" style="190" bestFit="1" customWidth="1"/>
    <col min="52" max="52" width="6.875" style="190" bestFit="1" customWidth="1"/>
    <col min="53" max="53" width="5.875" style="190" bestFit="1" customWidth="1"/>
    <col min="54" max="54" width="8" style="190" bestFit="1" customWidth="1"/>
    <col min="55" max="55" width="9" style="190" bestFit="1" customWidth="1"/>
    <col min="56" max="56" width="5.875" style="190" bestFit="1" customWidth="1"/>
    <col min="57" max="57" width="6.875" style="190" bestFit="1" customWidth="1"/>
    <col min="58" max="58" width="5.875" style="190" bestFit="1" customWidth="1"/>
    <col min="59" max="59" width="6.875" style="190" bestFit="1" customWidth="1"/>
    <col min="60" max="60" width="5.875" style="190" bestFit="1" customWidth="1"/>
    <col min="61" max="61" width="8" style="190" bestFit="1" customWidth="1"/>
    <col min="62" max="62" width="9" style="190" bestFit="1" customWidth="1"/>
    <col min="63" max="65" width="5.875" style="190" bestFit="1" customWidth="1"/>
    <col min="66" max="66" width="6.5" style="190" bestFit="1" customWidth="1"/>
    <col min="67" max="67" width="5.875" style="190" bestFit="1" customWidth="1"/>
    <col min="68" max="68" width="8" style="190" bestFit="1" customWidth="1"/>
    <col min="69" max="69" width="9" style="190" bestFit="1" customWidth="1"/>
    <col min="70" max="72" width="5.875" style="190" bestFit="1" customWidth="1"/>
    <col min="73" max="73" width="6.5" style="190" bestFit="1" customWidth="1"/>
    <col min="74" max="74" width="5.875" style="190" bestFit="1" customWidth="1"/>
    <col min="75" max="75" width="8" style="190" bestFit="1" customWidth="1"/>
    <col min="76" max="76" width="9" style="190" bestFit="1" customWidth="1"/>
    <col min="77" max="77" width="5.875" style="190" bestFit="1" customWidth="1"/>
    <col min="78" max="78" width="4.875" style="190" bestFit="1" customWidth="1"/>
    <col min="79" max="79" width="5.875" style="190" bestFit="1" customWidth="1"/>
    <col min="80" max="80" width="6.5" style="190" bestFit="1" customWidth="1"/>
    <col min="81" max="81" width="5.875" style="190" bestFit="1" customWidth="1"/>
    <col min="82" max="82" width="8" style="190" bestFit="1" customWidth="1"/>
    <col min="83" max="83" width="9" style="190" bestFit="1" customWidth="1"/>
    <col min="84" max="84" width="5.875" style="190" bestFit="1" customWidth="1"/>
    <col min="85" max="85" width="4.875" style="190" bestFit="1" customWidth="1"/>
    <col min="86" max="86" width="5.875" style="190" bestFit="1" customWidth="1"/>
    <col min="87" max="87" width="6.5" style="190" bestFit="1" customWidth="1"/>
    <col min="88" max="88" width="5.875" style="190" bestFit="1" customWidth="1"/>
    <col min="89" max="89" width="8" style="190" bestFit="1" customWidth="1"/>
    <col min="90" max="90" width="9" style="190" bestFit="1" customWidth="1"/>
    <col min="91" max="91" width="5.875" style="190" bestFit="1" customWidth="1"/>
    <col min="92" max="92" width="4.875" style="190" bestFit="1" customWidth="1"/>
    <col min="93" max="93" width="5.875" style="190" bestFit="1" customWidth="1"/>
    <col min="94" max="94" width="6.5" style="190" bestFit="1" customWidth="1"/>
    <col min="95" max="95" width="5.875" style="190" bestFit="1" customWidth="1"/>
    <col min="96" max="96" width="8" style="190" bestFit="1" customWidth="1"/>
    <col min="97" max="97" width="9" style="190" bestFit="1" customWidth="1"/>
    <col min="98" max="98" width="5.875" style="190" bestFit="1" customWidth="1"/>
    <col min="99" max="99" width="4.875" style="190" bestFit="1" customWidth="1"/>
    <col min="100" max="100" width="5.875" style="190" bestFit="1" customWidth="1"/>
    <col min="101" max="101" width="6.5" style="190" bestFit="1" customWidth="1"/>
    <col min="102" max="102" width="5.875" style="190" bestFit="1" customWidth="1"/>
    <col min="103" max="103" width="8" style="190" bestFit="1" customWidth="1"/>
    <col min="104" max="104" width="9" style="190" bestFit="1" customWidth="1"/>
    <col min="105" max="105" width="5.875" style="190" bestFit="1" customWidth="1"/>
    <col min="106" max="106" width="4.875" style="190" bestFit="1" customWidth="1"/>
    <col min="107" max="107" width="5.875" style="190" bestFit="1" customWidth="1"/>
    <col min="108" max="108" width="6.5" style="190" bestFit="1" customWidth="1"/>
    <col min="109" max="109" width="5.875" style="190" bestFit="1" customWidth="1"/>
    <col min="110" max="110" width="8" style="190" bestFit="1" customWidth="1"/>
    <col min="111" max="111" width="9" style="190" bestFit="1" customWidth="1"/>
    <col min="112" max="112" width="5.875" style="190" bestFit="1" customWidth="1"/>
    <col min="113" max="113" width="4.875" style="190" bestFit="1" customWidth="1"/>
    <col min="114" max="114" width="4" style="190" bestFit="1" customWidth="1"/>
    <col min="115" max="115" width="6.5" style="190" bestFit="1" customWidth="1"/>
    <col min="116" max="116" width="5.875" style="190" bestFit="1" customWidth="1"/>
    <col min="117" max="117" width="8" style="190" bestFit="1" customWidth="1"/>
    <col min="118" max="118" width="9" style="190" bestFit="1" customWidth="1"/>
    <col min="119" max="119" width="5.875" style="190" bestFit="1" customWidth="1"/>
    <col min="120" max="120" width="4.875" style="190" bestFit="1" customWidth="1"/>
    <col min="121" max="121" width="4" style="190" bestFit="1" customWidth="1"/>
    <col min="122" max="122" width="6.5" style="190" bestFit="1" customWidth="1"/>
    <col min="123" max="123" width="5.875" style="190" bestFit="1" customWidth="1"/>
    <col min="124" max="124" width="8" style="190" bestFit="1" customWidth="1"/>
    <col min="125" max="125" width="9" style="190" bestFit="1" customWidth="1"/>
    <col min="126" max="126" width="5.875" style="190" bestFit="1" customWidth="1"/>
    <col min="127" max="127" width="4.875" style="190" bestFit="1" customWidth="1"/>
    <col min="128" max="128" width="4" style="190" bestFit="1" customWidth="1"/>
    <col min="129" max="129" width="6.5" style="190" bestFit="1" customWidth="1"/>
    <col min="130" max="130" width="4" style="190" bestFit="1" customWidth="1"/>
    <col min="131" max="131" width="8" style="190" bestFit="1" customWidth="1"/>
    <col min="132" max="132" width="9" style="190" bestFit="1" customWidth="1"/>
    <col min="133" max="133" width="4" style="190" bestFit="1" customWidth="1"/>
    <col min="134" max="1001" width="11" style="11"/>
  </cols>
  <sheetData>
    <row r="1" spans="1:1006" s="3" customFormat="1" ht="18.75" x14ac:dyDescent="0.3">
      <c r="A1" s="1" t="s">
        <v>83</v>
      </c>
      <c r="B1" s="2"/>
      <c r="C1" s="2"/>
      <c r="D1" s="2"/>
      <c r="E1" s="2"/>
      <c r="F1" s="2"/>
      <c r="G1" s="2"/>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row>
    <row r="2" spans="1:1006" s="6" customFormat="1" ht="12.75" x14ac:dyDescent="0.2">
      <c r="A2" s="5" t="s">
        <v>49</v>
      </c>
      <c r="B2" s="5"/>
      <c r="C2" s="5"/>
      <c r="D2" s="5"/>
      <c r="E2" s="5"/>
      <c r="F2" s="5"/>
      <c r="G2" s="5"/>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47"/>
      <c r="AK2" s="47"/>
      <c r="AL2" s="47"/>
      <c r="AM2" s="47"/>
      <c r="AN2" s="47"/>
      <c r="AO2" s="187"/>
      <c r="AP2" s="47"/>
      <c r="AQ2" s="47"/>
      <c r="AR2" s="47"/>
      <c r="AS2" s="47"/>
      <c r="AT2" s="47"/>
      <c r="AU2" s="47"/>
      <c r="AV2" s="187"/>
      <c r="AW2" s="47"/>
      <c r="AX2" s="47"/>
      <c r="AY2" s="47"/>
      <c r="AZ2" s="47"/>
      <c r="BA2" s="47"/>
      <c r="BB2" s="47"/>
      <c r="BC2" s="187"/>
      <c r="BD2" s="47"/>
      <c r="BE2" s="47"/>
      <c r="BF2" s="47"/>
      <c r="BG2" s="47"/>
      <c r="BH2" s="47"/>
      <c r="BI2" s="47"/>
      <c r="BJ2" s="187"/>
      <c r="BK2" s="47"/>
      <c r="BL2" s="47"/>
      <c r="BM2" s="47"/>
      <c r="BN2" s="47"/>
      <c r="BO2" s="47"/>
      <c r="BP2" s="47"/>
      <c r="BQ2" s="187"/>
      <c r="BR2" s="47"/>
      <c r="BS2" s="47"/>
      <c r="BT2" s="47"/>
      <c r="BU2" s="47"/>
      <c r="BV2" s="47"/>
      <c r="BW2" s="47"/>
      <c r="BX2" s="187"/>
      <c r="BY2" s="47"/>
      <c r="BZ2" s="47"/>
      <c r="CA2" s="47"/>
      <c r="CB2" s="47"/>
      <c r="CC2" s="47"/>
      <c r="CD2" s="47"/>
      <c r="CE2" s="187"/>
      <c r="CF2" s="47"/>
      <c r="CG2" s="47"/>
      <c r="CH2" s="47"/>
      <c r="CI2" s="47"/>
      <c r="CJ2" s="47"/>
      <c r="CK2" s="47"/>
      <c r="CL2" s="187"/>
      <c r="CM2" s="47"/>
      <c r="CN2" s="47"/>
      <c r="CO2" s="47"/>
      <c r="CP2" s="47"/>
      <c r="CQ2" s="47"/>
      <c r="CR2" s="47"/>
      <c r="CS2" s="187"/>
      <c r="CT2" s="47"/>
      <c r="CU2" s="48"/>
      <c r="CV2" s="48"/>
      <c r="CW2" s="48"/>
      <c r="CX2" s="48"/>
      <c r="CY2" s="48"/>
      <c r="CZ2" s="187"/>
      <c r="DA2" s="48"/>
      <c r="DB2" s="48"/>
      <c r="DC2" s="48"/>
      <c r="DD2" s="48"/>
      <c r="DE2" s="48"/>
      <c r="DF2" s="48"/>
      <c r="DG2" s="187"/>
      <c r="DH2" s="188"/>
      <c r="DI2" s="188"/>
      <c r="DJ2" s="188"/>
      <c r="DK2" s="188"/>
      <c r="DL2" s="188"/>
      <c r="DM2" s="188"/>
      <c r="DN2" s="187"/>
      <c r="DO2" s="188"/>
      <c r="DP2" s="188"/>
      <c r="DQ2" s="188"/>
      <c r="DR2" s="188"/>
      <c r="DS2" s="188"/>
      <c r="DT2" s="188"/>
      <c r="DU2" s="187"/>
      <c r="DV2" s="188"/>
      <c r="DW2" s="188"/>
      <c r="DX2" s="188"/>
      <c r="DY2" s="188"/>
      <c r="DZ2" s="188"/>
      <c r="EA2" s="188"/>
      <c r="EB2" s="187"/>
      <c r="EC2" s="188"/>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row>
    <row r="3" spans="1:1006" s="6" customFormat="1" ht="12.75" x14ac:dyDescent="0.2">
      <c r="A3" s="4" t="s">
        <v>0</v>
      </c>
      <c r="B3" s="5"/>
      <c r="C3" s="5"/>
      <c r="D3" s="5"/>
      <c r="E3" s="5"/>
      <c r="F3" s="5"/>
      <c r="G3" s="5"/>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7"/>
      <c r="AS3" s="187"/>
      <c r="AT3" s="187"/>
      <c r="AU3" s="187"/>
      <c r="AV3" s="187"/>
      <c r="AW3" s="187"/>
      <c r="AX3" s="187"/>
      <c r="AY3" s="187"/>
      <c r="AZ3" s="187"/>
      <c r="BA3" s="187"/>
      <c r="BB3" s="187"/>
      <c r="BC3" s="187"/>
      <c r="BD3" s="187"/>
      <c r="BE3" s="187"/>
      <c r="BF3" s="187"/>
      <c r="BG3" s="187"/>
      <c r="BH3" s="187"/>
      <c r="BI3" s="187"/>
      <c r="BJ3" s="187"/>
      <c r="BK3" s="187"/>
      <c r="BL3" s="187"/>
      <c r="BM3" s="187"/>
      <c r="BN3" s="187"/>
      <c r="BO3" s="187"/>
      <c r="BP3" s="187"/>
      <c r="BQ3" s="187"/>
      <c r="BR3" s="187"/>
      <c r="BS3" s="187"/>
      <c r="BT3" s="187"/>
      <c r="BU3" s="187"/>
      <c r="BV3" s="187"/>
      <c r="BW3" s="187"/>
      <c r="BX3" s="187"/>
      <c r="BY3" s="187"/>
      <c r="BZ3" s="187"/>
      <c r="CA3" s="187"/>
      <c r="CB3" s="187"/>
      <c r="CC3" s="187"/>
      <c r="CD3" s="187"/>
      <c r="CE3" s="187"/>
      <c r="CF3" s="187"/>
      <c r="CG3" s="187"/>
      <c r="CH3" s="187"/>
      <c r="CI3" s="187"/>
      <c r="CJ3" s="187"/>
      <c r="CK3" s="187"/>
      <c r="CL3" s="187"/>
      <c r="CM3" s="187"/>
      <c r="CN3" s="187"/>
      <c r="CO3" s="187"/>
      <c r="CP3" s="187"/>
      <c r="CQ3" s="187"/>
      <c r="CR3" s="187"/>
      <c r="CS3" s="187"/>
      <c r="CT3" s="187"/>
      <c r="CU3" s="187"/>
      <c r="CV3" s="187"/>
      <c r="CW3" s="187"/>
      <c r="CX3" s="187"/>
      <c r="CY3" s="187"/>
      <c r="CZ3" s="187"/>
      <c r="DA3" s="187"/>
      <c r="DB3" s="187"/>
      <c r="DC3" s="187"/>
      <c r="DD3" s="187"/>
      <c r="DE3" s="187"/>
      <c r="DF3" s="187"/>
      <c r="DG3" s="187"/>
      <c r="DH3" s="187"/>
      <c r="DI3" s="187"/>
      <c r="DJ3" s="187"/>
      <c r="DK3" s="187"/>
      <c r="DL3" s="187"/>
      <c r="DM3" s="187"/>
      <c r="DN3" s="187"/>
      <c r="DO3" s="187"/>
      <c r="DP3" s="187"/>
      <c r="DQ3" s="187"/>
      <c r="DR3" s="187"/>
      <c r="DS3" s="187"/>
      <c r="DT3" s="187"/>
      <c r="DU3" s="187"/>
      <c r="DV3" s="187"/>
      <c r="DW3" s="187"/>
      <c r="DX3" s="187"/>
      <c r="DY3" s="187"/>
      <c r="DZ3" s="187"/>
      <c r="EA3" s="187"/>
      <c r="EB3" s="187"/>
      <c r="EC3" s="187"/>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row>
    <row r="4" spans="1:1006" s="6" customFormat="1" ht="12.75" x14ac:dyDescent="0.2">
      <c r="A4" s="5"/>
      <c r="B4" s="5"/>
      <c r="C4" s="5"/>
      <c r="D4" s="5"/>
      <c r="E4" s="5"/>
      <c r="F4" s="5"/>
      <c r="G4" s="5"/>
      <c r="H4" s="191" t="s">
        <v>148</v>
      </c>
      <c r="I4" s="187"/>
      <c r="J4" s="187"/>
      <c r="K4" s="187"/>
      <c r="L4" s="187"/>
      <c r="M4" s="187"/>
      <c r="N4" s="187"/>
      <c r="O4" s="191"/>
      <c r="P4" s="187"/>
      <c r="Q4" s="187"/>
      <c r="R4" s="187"/>
      <c r="S4" s="187"/>
      <c r="T4" s="187"/>
      <c r="U4" s="187"/>
      <c r="V4" s="220"/>
      <c r="W4" s="220"/>
      <c r="X4" s="220"/>
      <c r="Y4" s="220"/>
      <c r="Z4" s="220"/>
      <c r="AA4" s="220"/>
      <c r="AB4" s="220"/>
      <c r="AC4" s="220"/>
      <c r="AD4" s="220"/>
      <c r="AE4" s="220"/>
      <c r="AF4" s="220"/>
      <c r="AG4" s="220"/>
      <c r="AH4" s="220"/>
      <c r="AI4" s="220"/>
      <c r="AJ4" s="220"/>
      <c r="AK4" s="220"/>
      <c r="AL4" s="220"/>
      <c r="AM4" s="220"/>
      <c r="AN4" s="220"/>
      <c r="AO4" s="220"/>
      <c r="AP4" s="220"/>
      <c r="AQ4" s="220"/>
      <c r="AR4" s="220"/>
      <c r="AS4" s="220"/>
      <c r="AT4" s="220"/>
      <c r="AU4" s="220"/>
      <c r="AV4" s="220"/>
      <c r="AW4" s="220"/>
      <c r="AX4" s="220"/>
      <c r="AY4" s="220"/>
      <c r="AZ4" s="220"/>
      <c r="BA4" s="220"/>
      <c r="BB4" s="220"/>
      <c r="BC4" s="220"/>
      <c r="BD4" s="220"/>
      <c r="BE4" s="220"/>
      <c r="BF4" s="220"/>
      <c r="BG4" s="220"/>
      <c r="BH4" s="220"/>
      <c r="BI4" s="220"/>
      <c r="BJ4" s="220"/>
      <c r="BK4" s="220"/>
      <c r="BL4" s="220"/>
      <c r="BM4" s="220"/>
      <c r="BN4" s="220"/>
      <c r="BO4" s="220"/>
      <c r="BP4" s="220"/>
      <c r="BQ4" s="220"/>
      <c r="BR4" s="220"/>
      <c r="BS4" s="220"/>
      <c r="BT4" s="220"/>
      <c r="BU4" s="220"/>
      <c r="BV4" s="220"/>
      <c r="BW4" s="220"/>
      <c r="BX4" s="220"/>
      <c r="BY4" s="220"/>
      <c r="BZ4" s="220"/>
      <c r="CA4" s="220"/>
      <c r="CB4" s="220"/>
      <c r="CC4" s="220"/>
      <c r="CD4" s="220"/>
      <c r="CE4" s="220"/>
      <c r="CF4" s="220"/>
      <c r="CG4" s="220"/>
      <c r="CH4" s="220"/>
      <c r="CI4" s="220"/>
      <c r="CJ4" s="220"/>
      <c r="CK4" s="220"/>
      <c r="CL4" s="220"/>
      <c r="CM4" s="220"/>
      <c r="CN4" s="220"/>
      <c r="CO4" s="220"/>
      <c r="CP4" s="220"/>
      <c r="CQ4" s="220"/>
      <c r="CR4" s="220"/>
      <c r="CS4" s="220"/>
      <c r="CT4" s="220"/>
      <c r="CU4" s="220"/>
      <c r="CV4" s="220"/>
      <c r="CW4" s="220"/>
      <c r="CX4" s="220"/>
      <c r="CY4" s="220"/>
      <c r="CZ4" s="220"/>
      <c r="DA4" s="220"/>
      <c r="DB4" s="220"/>
      <c r="DC4" s="220"/>
      <c r="DD4" s="220"/>
      <c r="DE4" s="220"/>
      <c r="DF4" s="220"/>
      <c r="DG4" s="220"/>
      <c r="DH4" s="220"/>
      <c r="DI4" s="220"/>
      <c r="DJ4" s="220"/>
      <c r="DK4" s="220"/>
      <c r="DL4" s="220"/>
      <c r="DM4" s="220"/>
      <c r="DN4" s="220"/>
      <c r="DO4" s="220"/>
      <c r="DP4" s="220"/>
      <c r="DQ4" s="220"/>
      <c r="DR4" s="220"/>
      <c r="DS4" s="220"/>
      <c r="DT4" s="220"/>
      <c r="DU4" s="220"/>
      <c r="DV4" s="220"/>
      <c r="DW4" s="187"/>
      <c r="DX4" s="187"/>
      <c r="DY4" s="187"/>
      <c r="DZ4" s="187"/>
      <c r="EA4" s="187"/>
      <c r="EB4" s="187"/>
      <c r="EC4" s="187"/>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row>
    <row r="5" spans="1:1006" s="4" customFormat="1" ht="15.6" customHeight="1" x14ac:dyDescent="0.2">
      <c r="A5" s="221" t="s">
        <v>1</v>
      </c>
      <c r="B5" s="223" t="s">
        <v>19</v>
      </c>
      <c r="C5" s="224"/>
      <c r="D5" s="224"/>
      <c r="E5" s="224"/>
      <c r="F5" s="224"/>
      <c r="G5" s="225"/>
      <c r="H5" s="217" t="s">
        <v>147</v>
      </c>
      <c r="I5" s="218"/>
      <c r="J5" s="218"/>
      <c r="K5" s="218"/>
      <c r="L5" s="218"/>
      <c r="M5" s="218"/>
      <c r="N5" s="219"/>
      <c r="O5" s="217" t="s">
        <v>131</v>
      </c>
      <c r="P5" s="218"/>
      <c r="Q5" s="218"/>
      <c r="R5" s="218"/>
      <c r="S5" s="218"/>
      <c r="T5" s="218"/>
      <c r="U5" s="219"/>
      <c r="V5" s="217" t="s">
        <v>116</v>
      </c>
      <c r="W5" s="218"/>
      <c r="X5" s="218"/>
      <c r="Y5" s="218"/>
      <c r="Z5" s="218"/>
      <c r="AA5" s="218"/>
      <c r="AB5" s="219"/>
      <c r="AC5" s="217" t="s">
        <v>84</v>
      </c>
      <c r="AD5" s="218"/>
      <c r="AE5" s="218"/>
      <c r="AF5" s="218"/>
      <c r="AG5" s="218"/>
      <c r="AH5" s="218"/>
      <c r="AI5" s="219"/>
      <c r="AJ5" s="217" t="s">
        <v>97</v>
      </c>
      <c r="AK5" s="218"/>
      <c r="AL5" s="218"/>
      <c r="AM5" s="218"/>
      <c r="AN5" s="218"/>
      <c r="AO5" s="218"/>
      <c r="AP5" s="218"/>
      <c r="AQ5" s="217" t="s">
        <v>96</v>
      </c>
      <c r="AR5" s="218"/>
      <c r="AS5" s="218"/>
      <c r="AT5" s="218"/>
      <c r="AU5" s="218"/>
      <c r="AV5" s="218"/>
      <c r="AW5" s="219"/>
      <c r="AX5" s="218" t="s">
        <v>60</v>
      </c>
      <c r="AY5" s="218"/>
      <c r="AZ5" s="218"/>
      <c r="BA5" s="218"/>
      <c r="BB5" s="218"/>
      <c r="BC5" s="218"/>
      <c r="BD5" s="219"/>
      <c r="BE5" s="217" t="s">
        <v>95</v>
      </c>
      <c r="BF5" s="218"/>
      <c r="BG5" s="218"/>
      <c r="BH5" s="218"/>
      <c r="BI5" s="218"/>
      <c r="BJ5" s="218"/>
      <c r="BK5" s="219"/>
      <c r="BL5" s="217" t="s">
        <v>94</v>
      </c>
      <c r="BM5" s="218"/>
      <c r="BN5" s="218"/>
      <c r="BO5" s="218"/>
      <c r="BP5" s="218"/>
      <c r="BQ5" s="218"/>
      <c r="BR5" s="219"/>
      <c r="BS5" s="217" t="s">
        <v>93</v>
      </c>
      <c r="BT5" s="218"/>
      <c r="BU5" s="218"/>
      <c r="BV5" s="218"/>
      <c r="BW5" s="218"/>
      <c r="BX5" s="218"/>
      <c r="BY5" s="219"/>
      <c r="BZ5" s="217" t="s">
        <v>92</v>
      </c>
      <c r="CA5" s="218"/>
      <c r="CB5" s="218"/>
      <c r="CC5" s="218"/>
      <c r="CD5" s="218"/>
      <c r="CE5" s="218"/>
      <c r="CF5" s="219"/>
      <c r="CG5" s="217" t="s">
        <v>91</v>
      </c>
      <c r="CH5" s="218"/>
      <c r="CI5" s="218"/>
      <c r="CJ5" s="218"/>
      <c r="CK5" s="218"/>
      <c r="CL5" s="218"/>
      <c r="CM5" s="219"/>
      <c r="CN5" s="217" t="s">
        <v>90</v>
      </c>
      <c r="CO5" s="218"/>
      <c r="CP5" s="218"/>
      <c r="CQ5" s="218"/>
      <c r="CR5" s="218"/>
      <c r="CS5" s="218"/>
      <c r="CT5" s="219"/>
      <c r="CU5" s="217" t="s">
        <v>88</v>
      </c>
      <c r="CV5" s="218"/>
      <c r="CW5" s="218"/>
      <c r="CX5" s="218"/>
      <c r="CY5" s="218"/>
      <c r="CZ5" s="218"/>
      <c r="DA5" s="219"/>
      <c r="DB5" s="218" t="s">
        <v>89</v>
      </c>
      <c r="DC5" s="218"/>
      <c r="DD5" s="218"/>
      <c r="DE5" s="218"/>
      <c r="DF5" s="218"/>
      <c r="DG5" s="218"/>
      <c r="DH5" s="218"/>
      <c r="DI5" s="217" t="s">
        <v>87</v>
      </c>
      <c r="DJ5" s="218"/>
      <c r="DK5" s="218"/>
      <c r="DL5" s="218"/>
      <c r="DM5" s="218"/>
      <c r="DN5" s="218"/>
      <c r="DO5" s="219"/>
      <c r="DP5" s="217" t="s">
        <v>86</v>
      </c>
      <c r="DQ5" s="218"/>
      <c r="DR5" s="218"/>
      <c r="DS5" s="218"/>
      <c r="DT5" s="218"/>
      <c r="DU5" s="218"/>
      <c r="DV5" s="219"/>
      <c r="DW5" s="217" t="s">
        <v>85</v>
      </c>
      <c r="DX5" s="218"/>
      <c r="DY5" s="218"/>
      <c r="DZ5" s="218"/>
      <c r="EA5" s="218"/>
      <c r="EB5" s="218"/>
      <c r="EC5" s="219"/>
    </row>
    <row r="6" spans="1:1006" s="6" customFormat="1" ht="12.75" x14ac:dyDescent="0.2">
      <c r="A6" s="222"/>
      <c r="B6" s="43" t="s">
        <v>20</v>
      </c>
      <c r="C6" s="50" t="s">
        <v>3</v>
      </c>
      <c r="D6" s="44" t="s">
        <v>21</v>
      </c>
      <c r="E6" s="50" t="s">
        <v>3</v>
      </c>
      <c r="F6" s="51" t="s">
        <v>5</v>
      </c>
      <c r="G6" s="52" t="s">
        <v>3</v>
      </c>
      <c r="H6" s="109" t="s">
        <v>2</v>
      </c>
      <c r="I6" s="54" t="s">
        <v>3</v>
      </c>
      <c r="J6" s="53" t="s">
        <v>4</v>
      </c>
      <c r="K6" s="54" t="s">
        <v>3</v>
      </c>
      <c r="L6" s="53" t="s">
        <v>6</v>
      </c>
      <c r="M6" s="53" t="s">
        <v>5</v>
      </c>
      <c r="N6" s="55" t="s">
        <v>3</v>
      </c>
      <c r="O6" s="109" t="s">
        <v>2</v>
      </c>
      <c r="P6" s="54" t="s">
        <v>3</v>
      </c>
      <c r="Q6" s="53" t="s">
        <v>4</v>
      </c>
      <c r="R6" s="54" t="s">
        <v>3</v>
      </c>
      <c r="S6" s="53" t="s">
        <v>6</v>
      </c>
      <c r="T6" s="53" t="s">
        <v>5</v>
      </c>
      <c r="U6" s="55" t="s">
        <v>3</v>
      </c>
      <c r="V6" s="109" t="s">
        <v>2</v>
      </c>
      <c r="W6" s="54" t="s">
        <v>3</v>
      </c>
      <c r="X6" s="53" t="s">
        <v>4</v>
      </c>
      <c r="Y6" s="54" t="s">
        <v>3</v>
      </c>
      <c r="Z6" s="53" t="s">
        <v>6</v>
      </c>
      <c r="AA6" s="53" t="s">
        <v>5</v>
      </c>
      <c r="AB6" s="55" t="s">
        <v>3</v>
      </c>
      <c r="AC6" s="109" t="s">
        <v>2</v>
      </c>
      <c r="AD6" s="54" t="s">
        <v>3</v>
      </c>
      <c r="AE6" s="53" t="s">
        <v>4</v>
      </c>
      <c r="AF6" s="54" t="s">
        <v>3</v>
      </c>
      <c r="AG6" s="53" t="s">
        <v>6</v>
      </c>
      <c r="AH6" s="53" t="s">
        <v>5</v>
      </c>
      <c r="AI6" s="55" t="s">
        <v>3</v>
      </c>
      <c r="AJ6" s="109" t="s">
        <v>2</v>
      </c>
      <c r="AK6" s="54" t="s">
        <v>3</v>
      </c>
      <c r="AL6" s="53" t="s">
        <v>4</v>
      </c>
      <c r="AM6" s="54" t="s">
        <v>3</v>
      </c>
      <c r="AN6" s="53" t="s">
        <v>6</v>
      </c>
      <c r="AO6" s="53" t="s">
        <v>5</v>
      </c>
      <c r="AP6" s="54" t="s">
        <v>3</v>
      </c>
      <c r="AQ6" s="109" t="s">
        <v>2</v>
      </c>
      <c r="AR6" s="54" t="s">
        <v>3</v>
      </c>
      <c r="AS6" s="53" t="s">
        <v>4</v>
      </c>
      <c r="AT6" s="54" t="s">
        <v>3</v>
      </c>
      <c r="AU6" s="53" t="s">
        <v>6</v>
      </c>
      <c r="AV6" s="53" t="s">
        <v>5</v>
      </c>
      <c r="AW6" s="55" t="s">
        <v>3</v>
      </c>
      <c r="AX6" s="53" t="s">
        <v>2</v>
      </c>
      <c r="AY6" s="54" t="s">
        <v>3</v>
      </c>
      <c r="AZ6" s="53" t="s">
        <v>4</v>
      </c>
      <c r="BA6" s="54" t="s">
        <v>3</v>
      </c>
      <c r="BB6" s="53" t="s">
        <v>6</v>
      </c>
      <c r="BC6" s="53" t="s">
        <v>5</v>
      </c>
      <c r="BD6" s="55" t="s">
        <v>3</v>
      </c>
      <c r="BE6" s="53" t="s">
        <v>2</v>
      </c>
      <c r="BF6" s="54" t="s">
        <v>3</v>
      </c>
      <c r="BG6" s="53" t="s">
        <v>4</v>
      </c>
      <c r="BH6" s="54" t="s">
        <v>3</v>
      </c>
      <c r="BI6" s="53" t="s">
        <v>6</v>
      </c>
      <c r="BJ6" s="53" t="s">
        <v>5</v>
      </c>
      <c r="BK6" s="55" t="s">
        <v>3</v>
      </c>
      <c r="BL6" s="53" t="s">
        <v>2</v>
      </c>
      <c r="BM6" s="54" t="s">
        <v>3</v>
      </c>
      <c r="BN6" s="53" t="s">
        <v>4</v>
      </c>
      <c r="BO6" s="54" t="s">
        <v>3</v>
      </c>
      <c r="BP6" s="53" t="s">
        <v>6</v>
      </c>
      <c r="BQ6" s="53" t="s">
        <v>5</v>
      </c>
      <c r="BR6" s="55" t="s">
        <v>3</v>
      </c>
      <c r="BS6" s="53" t="s">
        <v>2</v>
      </c>
      <c r="BT6" s="54" t="s">
        <v>3</v>
      </c>
      <c r="BU6" s="53" t="s">
        <v>4</v>
      </c>
      <c r="BV6" s="54" t="s">
        <v>3</v>
      </c>
      <c r="BW6" s="53" t="s">
        <v>6</v>
      </c>
      <c r="BX6" s="53" t="s">
        <v>5</v>
      </c>
      <c r="BY6" s="55" t="s">
        <v>3</v>
      </c>
      <c r="BZ6" s="53" t="s">
        <v>2</v>
      </c>
      <c r="CA6" s="54" t="s">
        <v>3</v>
      </c>
      <c r="CB6" s="53" t="s">
        <v>4</v>
      </c>
      <c r="CC6" s="54" t="s">
        <v>3</v>
      </c>
      <c r="CD6" s="53" t="s">
        <v>6</v>
      </c>
      <c r="CE6" s="53" t="s">
        <v>5</v>
      </c>
      <c r="CF6" s="55" t="s">
        <v>3</v>
      </c>
      <c r="CG6" s="53" t="s">
        <v>2</v>
      </c>
      <c r="CH6" s="54" t="s">
        <v>3</v>
      </c>
      <c r="CI6" s="53" t="s">
        <v>4</v>
      </c>
      <c r="CJ6" s="54" t="s">
        <v>3</v>
      </c>
      <c r="CK6" s="53" t="s">
        <v>6</v>
      </c>
      <c r="CL6" s="53" t="s">
        <v>5</v>
      </c>
      <c r="CM6" s="55" t="s">
        <v>3</v>
      </c>
      <c r="CN6" s="53" t="s">
        <v>2</v>
      </c>
      <c r="CO6" s="54" t="s">
        <v>3</v>
      </c>
      <c r="CP6" s="53" t="s">
        <v>4</v>
      </c>
      <c r="CQ6" s="54" t="s">
        <v>3</v>
      </c>
      <c r="CR6" s="53" t="s">
        <v>6</v>
      </c>
      <c r="CS6" s="53" t="s">
        <v>5</v>
      </c>
      <c r="CT6" s="55" t="s">
        <v>3</v>
      </c>
      <c r="CU6" s="109" t="s">
        <v>2</v>
      </c>
      <c r="CV6" s="54" t="s">
        <v>3</v>
      </c>
      <c r="CW6" s="53" t="s">
        <v>4</v>
      </c>
      <c r="CX6" s="54" t="s">
        <v>3</v>
      </c>
      <c r="CY6" s="53" t="s">
        <v>6</v>
      </c>
      <c r="CZ6" s="53" t="s">
        <v>5</v>
      </c>
      <c r="DA6" s="55" t="s">
        <v>3</v>
      </c>
      <c r="DB6" s="53" t="s">
        <v>2</v>
      </c>
      <c r="DC6" s="54" t="s">
        <v>3</v>
      </c>
      <c r="DD6" s="53" t="s">
        <v>4</v>
      </c>
      <c r="DE6" s="54" t="s">
        <v>3</v>
      </c>
      <c r="DF6" s="53" t="s">
        <v>6</v>
      </c>
      <c r="DG6" s="53" t="s">
        <v>5</v>
      </c>
      <c r="DH6" s="54" t="s">
        <v>3</v>
      </c>
      <c r="DI6" s="109" t="s">
        <v>2</v>
      </c>
      <c r="DJ6" s="54" t="s">
        <v>3</v>
      </c>
      <c r="DK6" s="53" t="s">
        <v>4</v>
      </c>
      <c r="DL6" s="54" t="s">
        <v>3</v>
      </c>
      <c r="DM6" s="53" t="s">
        <v>6</v>
      </c>
      <c r="DN6" s="53" t="s">
        <v>5</v>
      </c>
      <c r="DO6" s="55" t="s">
        <v>3</v>
      </c>
      <c r="DP6" s="109" t="s">
        <v>2</v>
      </c>
      <c r="DQ6" s="54" t="s">
        <v>3</v>
      </c>
      <c r="DR6" s="53" t="s">
        <v>4</v>
      </c>
      <c r="DS6" s="54" t="s">
        <v>3</v>
      </c>
      <c r="DT6" s="53" t="s">
        <v>6</v>
      </c>
      <c r="DU6" s="53" t="s">
        <v>5</v>
      </c>
      <c r="DV6" s="55" t="s">
        <v>3</v>
      </c>
      <c r="DW6" s="109" t="s">
        <v>2</v>
      </c>
      <c r="DX6" s="54" t="s">
        <v>3</v>
      </c>
      <c r="DY6" s="53" t="s">
        <v>4</v>
      </c>
      <c r="DZ6" s="54" t="s">
        <v>3</v>
      </c>
      <c r="EA6" s="53" t="s">
        <v>6</v>
      </c>
      <c r="EB6" s="53" t="s">
        <v>5</v>
      </c>
      <c r="EC6" s="55" t="s">
        <v>3</v>
      </c>
    </row>
    <row r="7" spans="1:1006" s="6" customFormat="1" ht="12.75" x14ac:dyDescent="0.2">
      <c r="A7" s="41">
        <v>0</v>
      </c>
      <c r="B7" s="56">
        <v>1968505</v>
      </c>
      <c r="C7" s="57">
        <f>B7/B$19*100</f>
        <v>1.221697473235041</v>
      </c>
      <c r="D7" s="58">
        <v>1879703</v>
      </c>
      <c r="E7" s="57">
        <f>D7/D$19*100</f>
        <v>1.1320869034461261</v>
      </c>
      <c r="F7" s="59">
        <f t="shared" ref="F7:F17" si="0">B7+D7</f>
        <v>3848208</v>
      </c>
      <c r="G7" s="60">
        <f>F7/F$19*100</f>
        <v>1.176219757862575</v>
      </c>
      <c r="H7" s="110">
        <v>3</v>
      </c>
      <c r="I7" s="62">
        <f>H7/H$19*100</f>
        <v>6.3058328954282705E-3</v>
      </c>
      <c r="J7" s="127">
        <v>2</v>
      </c>
      <c r="K7" s="62">
        <f>J7/J$19*100</f>
        <v>4.9181134116952734E-3</v>
      </c>
      <c r="L7" s="61">
        <v>0</v>
      </c>
      <c r="M7" s="107">
        <f>H7+J7+L7</f>
        <v>5</v>
      </c>
      <c r="N7" s="62">
        <f>M7/M$19*100</f>
        <v>5.6663002459174305E-3</v>
      </c>
      <c r="O7" s="110">
        <v>3</v>
      </c>
      <c r="P7" s="62">
        <f>O7/O$19*100</f>
        <v>6.3424947145877377E-3</v>
      </c>
      <c r="Q7" s="127">
        <v>2</v>
      </c>
      <c r="R7" s="62">
        <f>Q7/Q$19*100</f>
        <v>4.9498824402920433E-3</v>
      </c>
      <c r="S7" s="61">
        <v>0</v>
      </c>
      <c r="T7" s="107">
        <f>O7+Q7+S7</f>
        <v>5</v>
      </c>
      <c r="U7" s="62">
        <f>T7/T$19*100</f>
        <v>5.7009292514679892E-3</v>
      </c>
      <c r="V7" s="110">
        <v>3</v>
      </c>
      <c r="W7" s="62">
        <f>V7/V$19*100</f>
        <v>6.5298304420695202E-3</v>
      </c>
      <c r="X7" s="127">
        <v>2</v>
      </c>
      <c r="Y7" s="62">
        <f>X7/X$19*100</f>
        <v>5.1299150999050969E-3</v>
      </c>
      <c r="Z7" s="61">
        <v>0</v>
      </c>
      <c r="AA7" s="107">
        <f>V7+X7+Z7</f>
        <v>5</v>
      </c>
      <c r="AB7" s="62">
        <f>AA7/AA$19*100</f>
        <v>5.8872012245378543E-3</v>
      </c>
      <c r="AC7" s="110">
        <v>3</v>
      </c>
      <c r="AD7" s="62">
        <f>AC7/AC$19*100</f>
        <v>7.0132784739106039E-3</v>
      </c>
      <c r="AE7" s="127">
        <v>2</v>
      </c>
      <c r="AF7" s="62">
        <f>AE7/AE$19*100</f>
        <v>5.6301551107733015E-3</v>
      </c>
      <c r="AG7" s="61">
        <v>0</v>
      </c>
      <c r="AH7" s="107">
        <f>AC7+AE7+AG7</f>
        <v>5</v>
      </c>
      <c r="AI7" s="62">
        <f>AH7/AH$19*100</f>
        <v>6.3857775961378817E-3</v>
      </c>
      <c r="AJ7" s="110">
        <v>2</v>
      </c>
      <c r="AK7" s="62">
        <f>AJ7/AJ$19*100</f>
        <v>5.2796916660067051E-3</v>
      </c>
      <c r="AL7" s="127">
        <v>2</v>
      </c>
      <c r="AM7" s="62">
        <f>AL7/AL$19*100</f>
        <v>6.4693514475173859E-3</v>
      </c>
      <c r="AN7" s="61">
        <v>0</v>
      </c>
      <c r="AO7" s="107">
        <f>AJ7+AL7+AN7</f>
        <v>4</v>
      </c>
      <c r="AP7" s="62">
        <f>AO7/AO$19*100</f>
        <v>5.8142915285772428E-3</v>
      </c>
      <c r="AQ7" s="110">
        <v>2</v>
      </c>
      <c r="AR7" s="62">
        <f>AQ7/AQ$19*100</f>
        <v>6.1804697156983938E-3</v>
      </c>
      <c r="AS7" s="61">
        <v>2</v>
      </c>
      <c r="AT7" s="62">
        <f>AS7/AS$19*100</f>
        <v>7.7951436255212997E-3</v>
      </c>
      <c r="AU7" s="61">
        <v>0</v>
      </c>
      <c r="AV7" s="107">
        <f>AQ7+AS7+AU7</f>
        <v>4</v>
      </c>
      <c r="AW7" s="62">
        <f>AV7/AV$19*100</f>
        <v>6.8945309133529821E-3</v>
      </c>
      <c r="AX7" s="110">
        <v>1</v>
      </c>
      <c r="AY7" s="62">
        <f>AX7/AX$19*100</f>
        <v>3.9556962025316458E-3</v>
      </c>
      <c r="AZ7" s="61">
        <v>1</v>
      </c>
      <c r="BA7" s="62">
        <f>AZ7/AZ$19*100</f>
        <v>5.2134925186382358E-3</v>
      </c>
      <c r="BB7" s="61">
        <v>0</v>
      </c>
      <c r="BC7" s="107">
        <f>AX7+AZ7+BB7</f>
        <v>2</v>
      </c>
      <c r="BD7" s="62">
        <f>BC7/BC$19*100</f>
        <v>4.4983243741706213E-3</v>
      </c>
      <c r="BE7" s="110">
        <v>1</v>
      </c>
      <c r="BF7" s="62">
        <f>BE7/BE$19*100</f>
        <v>6.0125060125060126E-3</v>
      </c>
      <c r="BG7" s="61">
        <v>1</v>
      </c>
      <c r="BH7" s="62">
        <f>BG7/BG$19*100</f>
        <v>8.4210526315789472E-3</v>
      </c>
      <c r="BI7" s="61">
        <v>0</v>
      </c>
      <c r="BJ7" s="107">
        <f>BE7+BG7+BI7</f>
        <v>2</v>
      </c>
      <c r="BK7" s="62">
        <f>BJ7/BJ$19*100</f>
        <v>7.0158206756235318E-3</v>
      </c>
      <c r="BL7" s="110">
        <v>1</v>
      </c>
      <c r="BM7" s="62">
        <f>BL7/BL$19*100</f>
        <v>1.2751849018107626E-2</v>
      </c>
      <c r="BN7" s="61">
        <v>0</v>
      </c>
      <c r="BO7" s="62">
        <f>BN7/BN$19*100</f>
        <v>0</v>
      </c>
      <c r="BP7" s="61">
        <v>0</v>
      </c>
      <c r="BQ7" s="107">
        <f>BL7+BN7+BP7</f>
        <v>1</v>
      </c>
      <c r="BR7" s="62">
        <f>BQ7/BQ$19*100</f>
        <v>7.6675356540407908E-3</v>
      </c>
      <c r="BS7" s="110">
        <v>0</v>
      </c>
      <c r="BT7" s="62">
        <f>BS7/BS$19*100</f>
        <v>0</v>
      </c>
      <c r="BU7" s="61">
        <v>0</v>
      </c>
      <c r="BV7" s="62">
        <f>BU7/BU$19*100</f>
        <v>0</v>
      </c>
      <c r="BW7" s="61">
        <v>0</v>
      </c>
      <c r="BX7" s="107">
        <f>BS7+BU7+BW7</f>
        <v>0</v>
      </c>
      <c r="BY7" s="62">
        <f>BX7/BX$19*100</f>
        <v>0</v>
      </c>
      <c r="BZ7" s="110">
        <v>0</v>
      </c>
      <c r="CA7" s="62">
        <f>BZ7/BZ$19*100</f>
        <v>0</v>
      </c>
      <c r="CB7" s="61">
        <v>0</v>
      </c>
      <c r="CC7" s="62">
        <f>CB7/CB$19*100</f>
        <v>0</v>
      </c>
      <c r="CD7" s="61">
        <v>0</v>
      </c>
      <c r="CE7" s="107">
        <f>BZ7+CB7+CD7</f>
        <v>0</v>
      </c>
      <c r="CF7" s="62">
        <f>CE7/CE$19*100</f>
        <v>0</v>
      </c>
      <c r="CG7" s="110">
        <v>0</v>
      </c>
      <c r="CH7" s="62">
        <f>CG7/CG$19*100</f>
        <v>0</v>
      </c>
      <c r="CI7" s="61">
        <v>0</v>
      </c>
      <c r="CJ7" s="62">
        <f>CI7/CI$19*100</f>
        <v>0</v>
      </c>
      <c r="CK7" s="61">
        <v>0</v>
      </c>
      <c r="CL7" s="107">
        <f>CG7+CI7+CK7</f>
        <v>0</v>
      </c>
      <c r="CM7" s="62">
        <f>CL7/CL$19*100</f>
        <v>0</v>
      </c>
      <c r="CN7" s="110">
        <v>0</v>
      </c>
      <c r="CO7" s="62">
        <f>CN7/CN$19*100</f>
        <v>0</v>
      </c>
      <c r="CP7" s="61">
        <v>0</v>
      </c>
      <c r="CQ7" s="62">
        <f>CP7/CP$19*100</f>
        <v>0</v>
      </c>
      <c r="CR7" s="61">
        <v>0</v>
      </c>
      <c r="CS7" s="107">
        <f>CN7+CP7+CR7</f>
        <v>0</v>
      </c>
      <c r="CT7" s="62">
        <f>CS7/CS$19*100</f>
        <v>0</v>
      </c>
      <c r="CU7" s="110">
        <v>0</v>
      </c>
      <c r="CV7" s="62">
        <f>CU7/CU$19*100</f>
        <v>0</v>
      </c>
      <c r="CW7" s="61">
        <v>0</v>
      </c>
      <c r="CX7" s="62">
        <f>CW7/CW$19*100</f>
        <v>0</v>
      </c>
      <c r="CY7" s="61">
        <v>0</v>
      </c>
      <c r="CZ7" s="107">
        <f>CU7+CW7+CY7</f>
        <v>0</v>
      </c>
      <c r="DA7" s="62">
        <f>CZ7/CZ$19*100</f>
        <v>0</v>
      </c>
      <c r="DB7" s="110">
        <v>0</v>
      </c>
      <c r="DC7" s="62">
        <f>DB7/DB$19*100</f>
        <v>0</v>
      </c>
      <c r="DD7" s="61">
        <v>0</v>
      </c>
      <c r="DE7" s="62">
        <f>DD7/DD$19*100</f>
        <v>0</v>
      </c>
      <c r="DF7" s="61">
        <v>0</v>
      </c>
      <c r="DG7" s="107">
        <f>DB7+DD7+DF7</f>
        <v>0</v>
      </c>
      <c r="DH7" s="62">
        <f>DG7/DG$19*100</f>
        <v>0</v>
      </c>
      <c r="DI7" s="110">
        <v>0</v>
      </c>
      <c r="DJ7" s="184">
        <v>0</v>
      </c>
      <c r="DK7" s="61">
        <v>0</v>
      </c>
      <c r="DL7" s="62">
        <f>DK7/DK$19*100</f>
        <v>0</v>
      </c>
      <c r="DM7" s="61">
        <v>0</v>
      </c>
      <c r="DN7" s="107">
        <f>DI7+DK7+DM7</f>
        <v>0</v>
      </c>
      <c r="DO7" s="62">
        <f>DN7/DN$19*100</f>
        <v>0</v>
      </c>
      <c r="DP7" s="110">
        <v>0</v>
      </c>
      <c r="DQ7" s="184">
        <v>0</v>
      </c>
      <c r="DR7" s="61">
        <v>0</v>
      </c>
      <c r="DS7" s="62">
        <f>DR7/DR$19*100</f>
        <v>0</v>
      </c>
      <c r="DT7" s="61">
        <v>0</v>
      </c>
      <c r="DU7" s="107">
        <f>DP7+DR7+DT7</f>
        <v>0</v>
      </c>
      <c r="DV7" s="62">
        <f>DU7/DU$19*100</f>
        <v>0</v>
      </c>
      <c r="DW7" s="183">
        <v>0</v>
      </c>
      <c r="DX7" s="184">
        <v>0</v>
      </c>
      <c r="DY7" s="127">
        <v>0</v>
      </c>
      <c r="DZ7" s="184">
        <v>0</v>
      </c>
      <c r="EA7" s="127">
        <v>0</v>
      </c>
      <c r="EB7" s="107">
        <f>DW7+DY7+EA7</f>
        <v>0</v>
      </c>
      <c r="EC7" s="185">
        <v>0</v>
      </c>
    </row>
    <row r="8" spans="1:1006" s="6" customFormat="1" ht="12.75" x14ac:dyDescent="0.2">
      <c r="A8" s="41" t="s">
        <v>9</v>
      </c>
      <c r="B8" s="56">
        <v>8163697</v>
      </c>
      <c r="C8" s="57">
        <f t="shared" ref="C8:E17" si="1">B8/B$19*100</f>
        <v>5.0665698066077987</v>
      </c>
      <c r="D8" s="58">
        <v>7798370</v>
      </c>
      <c r="E8" s="57">
        <f t="shared" si="1"/>
        <v>4.6967167394142413</v>
      </c>
      <c r="F8" s="58">
        <f t="shared" si="0"/>
        <v>15962067</v>
      </c>
      <c r="G8" s="60">
        <f t="shared" ref="G8:G17" si="2">F8/F$19*100</f>
        <v>4.8788679254671781</v>
      </c>
      <c r="H8" s="110">
        <v>1</v>
      </c>
      <c r="I8" s="62">
        <f t="shared" ref="I8:K17" si="3">H8/H$19*100</f>
        <v>2.1019442984760903E-3</v>
      </c>
      <c r="J8" s="61">
        <v>2</v>
      </c>
      <c r="K8" s="62">
        <f t="shared" si="3"/>
        <v>4.9181134116952734E-3</v>
      </c>
      <c r="L8" s="61">
        <v>0</v>
      </c>
      <c r="M8" s="107">
        <f>H8+J8+L8</f>
        <v>3</v>
      </c>
      <c r="N8" s="62">
        <f t="shared" ref="N8:N17" si="4">M8/M$19*100</f>
        <v>3.3997801475504582E-3</v>
      </c>
      <c r="O8" s="110">
        <v>1</v>
      </c>
      <c r="P8" s="62">
        <f t="shared" ref="P8:P17" si="5">O8/O$19*100</f>
        <v>2.1141649048625789E-3</v>
      </c>
      <c r="Q8" s="61">
        <v>2</v>
      </c>
      <c r="R8" s="62">
        <f t="shared" ref="R8:R17" si="6">Q8/Q$19*100</f>
        <v>4.9498824402920433E-3</v>
      </c>
      <c r="S8" s="61">
        <v>0</v>
      </c>
      <c r="T8" s="107">
        <f>O8+Q8+S8</f>
        <v>3</v>
      </c>
      <c r="U8" s="62">
        <f t="shared" ref="U8:U17" si="7">T8/T$19*100</f>
        <v>3.4205575508807935E-3</v>
      </c>
      <c r="V8" s="110">
        <v>1</v>
      </c>
      <c r="W8" s="62">
        <f t="shared" ref="W8" si="8">V8/V$19*100</f>
        <v>2.176610147356507E-3</v>
      </c>
      <c r="X8" s="61">
        <v>2</v>
      </c>
      <c r="Y8" s="62">
        <f t="shared" ref="Y8" si="9">X8/X$19*100</f>
        <v>5.1299150999050969E-3</v>
      </c>
      <c r="Z8" s="61">
        <v>0</v>
      </c>
      <c r="AA8" s="107">
        <f>V8+X8+Z8</f>
        <v>3</v>
      </c>
      <c r="AB8" s="62">
        <f t="shared" ref="AB8:AB17" si="10">AA8/AA$19*100</f>
        <v>3.532320734722713E-3</v>
      </c>
      <c r="AC8" s="110">
        <v>1</v>
      </c>
      <c r="AD8" s="62">
        <f t="shared" ref="AD8" si="11">AC8/AC$19*100</f>
        <v>2.3377594913035348E-3</v>
      </c>
      <c r="AE8" s="61">
        <v>2</v>
      </c>
      <c r="AF8" s="62">
        <f t="shared" ref="AF8" si="12">AE8/AE$19*100</f>
        <v>5.6301551107733015E-3</v>
      </c>
      <c r="AG8" s="61">
        <v>0</v>
      </c>
      <c r="AH8" s="107">
        <f>AC8+AE8+AG8</f>
        <v>3</v>
      </c>
      <c r="AI8" s="62">
        <f t="shared" ref="AI8:AI17" si="13">AH8/AH$19*100</f>
        <v>3.8314665576827289E-3</v>
      </c>
      <c r="AJ8" s="110">
        <v>1</v>
      </c>
      <c r="AK8" s="62">
        <f t="shared" ref="AK8" si="14">AJ8/AJ$19*100</f>
        <v>2.6398458330033525E-3</v>
      </c>
      <c r="AL8" s="61">
        <v>1</v>
      </c>
      <c r="AM8" s="62">
        <f t="shared" ref="AM8" si="15">AL8/AL$19*100</f>
        <v>3.234675723758693E-3</v>
      </c>
      <c r="AN8" s="61">
        <v>0</v>
      </c>
      <c r="AO8" s="107">
        <f>AJ8+AL8+AN8</f>
        <v>2</v>
      </c>
      <c r="AP8" s="62">
        <f t="shared" ref="AP8" si="16">AO8/AO$19*100</f>
        <v>2.9071457642886214E-3</v>
      </c>
      <c r="AQ8" s="110">
        <v>1</v>
      </c>
      <c r="AR8" s="62">
        <f t="shared" ref="AR8" si="17">AQ8/AQ$19*100</f>
        <v>3.0902348578491969E-3</v>
      </c>
      <c r="AS8" s="61">
        <v>1</v>
      </c>
      <c r="AT8" s="62">
        <f t="shared" ref="AT8" si="18">AS8/AS$19*100</f>
        <v>3.8975718127606499E-3</v>
      </c>
      <c r="AU8" s="61">
        <v>0</v>
      </c>
      <c r="AV8" s="107">
        <f>AQ8+AS8+AU8</f>
        <v>2</v>
      </c>
      <c r="AW8" s="62">
        <f t="shared" ref="AW8:AW17" si="19">AV8/AV$19*100</f>
        <v>3.447265456676491E-3</v>
      </c>
      <c r="AX8" s="110">
        <v>1</v>
      </c>
      <c r="AY8" s="62">
        <f t="shared" ref="AY8:AY17" si="20">AX8/AX$19*100</f>
        <v>3.9556962025316458E-3</v>
      </c>
      <c r="AZ8" s="61">
        <v>1</v>
      </c>
      <c r="BA8" s="62">
        <f t="shared" ref="BA8:BA17" si="21">AZ8/AZ$19*100</f>
        <v>5.2134925186382358E-3</v>
      </c>
      <c r="BB8" s="61">
        <v>0</v>
      </c>
      <c r="BC8" s="107">
        <f>AX8+AZ8+BB8</f>
        <v>2</v>
      </c>
      <c r="BD8" s="62">
        <f t="shared" ref="BD8:BD17" si="22">BC8/BC$19*100</f>
        <v>4.4983243741706213E-3</v>
      </c>
      <c r="BE8" s="110">
        <v>1</v>
      </c>
      <c r="BF8" s="62">
        <f t="shared" ref="BF8:BF17" si="23">BE8/BE$19*100</f>
        <v>6.0125060125060126E-3</v>
      </c>
      <c r="BG8" s="61">
        <v>1</v>
      </c>
      <c r="BH8" s="62">
        <f t="shared" ref="BH8:BH17" si="24">BG8/BG$19*100</f>
        <v>8.4210526315789472E-3</v>
      </c>
      <c r="BI8" s="61">
        <v>0</v>
      </c>
      <c r="BJ8" s="107">
        <f>BE8+BG8+BI8</f>
        <v>2</v>
      </c>
      <c r="BK8" s="62">
        <f t="shared" ref="BK8:BK17" si="25">BJ8/BJ$19*100</f>
        <v>7.0158206756235318E-3</v>
      </c>
      <c r="BL8" s="110">
        <v>1</v>
      </c>
      <c r="BM8" s="62">
        <f t="shared" ref="BM8:BM17" si="26">BL8/BL$19*100</f>
        <v>1.2751849018107626E-2</v>
      </c>
      <c r="BN8" s="61">
        <v>0</v>
      </c>
      <c r="BO8" s="62">
        <f t="shared" ref="BO8:BO17" si="27">BN8/BN$19*100</f>
        <v>0</v>
      </c>
      <c r="BP8" s="61">
        <v>0</v>
      </c>
      <c r="BQ8" s="107">
        <f>BL8+BN8+BP8</f>
        <v>1</v>
      </c>
      <c r="BR8" s="62">
        <f t="shared" ref="BR8:BR17" si="28">BQ8/BQ$19*100</f>
        <v>7.6675356540407908E-3</v>
      </c>
      <c r="BS8" s="110">
        <v>1</v>
      </c>
      <c r="BT8" s="62">
        <f t="shared" ref="BT8:BT17" si="29">BS8/BS$19*100</f>
        <v>4.5228403437358664E-2</v>
      </c>
      <c r="BU8" s="61">
        <v>0</v>
      </c>
      <c r="BV8" s="62">
        <f t="shared" ref="BV8:BV17" si="30">BU8/BU$19*100</f>
        <v>0</v>
      </c>
      <c r="BW8" s="61">
        <v>0</v>
      </c>
      <c r="BX8" s="107">
        <f>BS8+BU8+BW8</f>
        <v>1</v>
      </c>
      <c r="BY8" s="62">
        <f t="shared" ref="BY8:BY17" si="31">BX8/BX$19*100</f>
        <v>2.7412280701754384E-2</v>
      </c>
      <c r="BZ8" s="110">
        <v>1</v>
      </c>
      <c r="CA8" s="62">
        <f t="shared" ref="CA8:CA17" si="32">BZ8/BZ$19*100</f>
        <v>0.26041666666666663</v>
      </c>
      <c r="CB8" s="61">
        <v>0</v>
      </c>
      <c r="CC8" s="62">
        <f t="shared" ref="CC8:CC17" si="33">CB8/CB$19*100</f>
        <v>0</v>
      </c>
      <c r="CD8" s="61">
        <v>0</v>
      </c>
      <c r="CE8" s="107">
        <f>BZ8+CB8+CD8</f>
        <v>1</v>
      </c>
      <c r="CF8" s="62">
        <f t="shared" ref="CF8:CF17" si="34">CE8/CE$19*100</f>
        <v>0.15723270440251574</v>
      </c>
      <c r="CG8" s="110">
        <v>0</v>
      </c>
      <c r="CH8" s="62">
        <f t="shared" ref="CH8:CH17" si="35">CG8/CG$19*100</f>
        <v>0</v>
      </c>
      <c r="CI8" s="61">
        <v>0</v>
      </c>
      <c r="CJ8" s="62">
        <f t="shared" ref="CJ8:CJ17" si="36">CI8/CI$19*100</f>
        <v>0</v>
      </c>
      <c r="CK8" s="61">
        <v>0</v>
      </c>
      <c r="CL8" s="107">
        <f>CG8+CI8+CK8</f>
        <v>0</v>
      </c>
      <c r="CM8" s="62">
        <f t="shared" ref="CM8:CM17" si="37">CL8/CL$19*100</f>
        <v>0</v>
      </c>
      <c r="CN8" s="110">
        <v>0</v>
      </c>
      <c r="CO8" s="62">
        <f t="shared" ref="CO8:CO17" si="38">CN8/CN$19*100</f>
        <v>0</v>
      </c>
      <c r="CP8" s="61">
        <v>0</v>
      </c>
      <c r="CQ8" s="62">
        <f t="shared" ref="CQ8:CQ17" si="39">CP8/CP$19*100</f>
        <v>0</v>
      </c>
      <c r="CR8" s="61">
        <v>0</v>
      </c>
      <c r="CS8" s="107">
        <f>CN8+CP8+CR8</f>
        <v>0</v>
      </c>
      <c r="CT8" s="62">
        <f t="shared" ref="CT8:CT17" si="40">CS8/CS$19*100</f>
        <v>0</v>
      </c>
      <c r="CU8" s="110">
        <v>0</v>
      </c>
      <c r="CV8" s="62">
        <f t="shared" ref="CV8:CV17" si="41">CU8/CU$19*100</f>
        <v>0</v>
      </c>
      <c r="CW8" s="61">
        <v>0</v>
      </c>
      <c r="CX8" s="62">
        <f t="shared" ref="CX8:CX17" si="42">CW8/CW$19*100</f>
        <v>0</v>
      </c>
      <c r="CY8" s="61">
        <v>0</v>
      </c>
      <c r="CZ8" s="107">
        <f>CU8+CW8+CY8</f>
        <v>0</v>
      </c>
      <c r="DA8" s="62">
        <f t="shared" ref="DA8:DA17" si="43">CZ8/CZ$19*100</f>
        <v>0</v>
      </c>
      <c r="DB8" s="110">
        <v>0</v>
      </c>
      <c r="DC8" s="62">
        <f t="shared" ref="DC8:DC17" si="44">DB8/DB$19*100</f>
        <v>0</v>
      </c>
      <c r="DD8" s="61">
        <v>0</v>
      </c>
      <c r="DE8" s="62">
        <f t="shared" ref="DE8:DE17" si="45">DD8/DD$19*100</f>
        <v>0</v>
      </c>
      <c r="DF8" s="61">
        <v>0</v>
      </c>
      <c r="DG8" s="107">
        <f>DB8+DD8+DF8</f>
        <v>0</v>
      </c>
      <c r="DH8" s="62">
        <f t="shared" ref="DH8:DH17" si="46">DG8/DG$19*100</f>
        <v>0</v>
      </c>
      <c r="DI8" s="110">
        <v>0</v>
      </c>
      <c r="DJ8" s="62">
        <v>0</v>
      </c>
      <c r="DK8" s="61">
        <v>0</v>
      </c>
      <c r="DL8" s="62">
        <f t="shared" ref="DL8:DL17" si="47">DK8/DK$19*100</f>
        <v>0</v>
      </c>
      <c r="DM8" s="61">
        <v>0</v>
      </c>
      <c r="DN8" s="107">
        <f>DI8+DK8+DM8</f>
        <v>0</v>
      </c>
      <c r="DO8" s="62">
        <f t="shared" ref="DO8:DO17" si="48">DN8/DN$19*100</f>
        <v>0</v>
      </c>
      <c r="DP8" s="110">
        <v>0</v>
      </c>
      <c r="DQ8" s="62">
        <v>0</v>
      </c>
      <c r="DR8" s="61">
        <v>0</v>
      </c>
      <c r="DS8" s="62">
        <f t="shared" ref="DS8:DS17" si="49">DR8/DR$19*100</f>
        <v>0</v>
      </c>
      <c r="DT8" s="61">
        <v>0</v>
      </c>
      <c r="DU8" s="107">
        <f>DP8+DR8+DT8</f>
        <v>0</v>
      </c>
      <c r="DV8" s="62">
        <f t="shared" ref="DV8:DV17" si="50">DU8/DU$19*100</f>
        <v>0</v>
      </c>
      <c r="DW8" s="110">
        <v>0</v>
      </c>
      <c r="DX8" s="62">
        <v>0</v>
      </c>
      <c r="DY8" s="61">
        <v>0</v>
      </c>
      <c r="DZ8" s="62">
        <v>0</v>
      </c>
      <c r="EA8" s="61">
        <v>0</v>
      </c>
      <c r="EB8" s="107">
        <f>DW8+DY8+EA8</f>
        <v>0</v>
      </c>
      <c r="EC8" s="63">
        <v>0</v>
      </c>
    </row>
    <row r="9" spans="1:1006" s="6" customFormat="1" ht="12.75" x14ac:dyDescent="0.2">
      <c r="A9" s="41" t="s">
        <v>10</v>
      </c>
      <c r="B9" s="56">
        <v>20974830</v>
      </c>
      <c r="C9" s="57">
        <f t="shared" si="1"/>
        <v>13.017440551349646</v>
      </c>
      <c r="D9" s="58">
        <v>20100339</v>
      </c>
      <c r="E9" s="57">
        <f t="shared" si="1"/>
        <v>12.105811682338862</v>
      </c>
      <c r="F9" s="58">
        <f t="shared" si="0"/>
        <v>41075169</v>
      </c>
      <c r="G9" s="60">
        <f t="shared" si="2"/>
        <v>12.55478532744185</v>
      </c>
      <c r="H9" s="110">
        <v>10</v>
      </c>
      <c r="I9" s="62">
        <f t="shared" si="3"/>
        <v>2.1019442984760904E-2</v>
      </c>
      <c r="J9" s="61">
        <v>2</v>
      </c>
      <c r="K9" s="62">
        <f t="shared" si="3"/>
        <v>4.9181134116952734E-3</v>
      </c>
      <c r="L9" s="61">
        <v>0</v>
      </c>
      <c r="M9" s="107">
        <f t="shared" ref="M9:M17" si="51">H9+J9+L9</f>
        <v>12</v>
      </c>
      <c r="N9" s="62">
        <f t="shared" si="4"/>
        <v>1.3599120590201833E-2</v>
      </c>
      <c r="O9" s="110">
        <v>10</v>
      </c>
      <c r="P9" s="62">
        <f t="shared" si="5"/>
        <v>2.1141649048625793E-2</v>
      </c>
      <c r="Q9" s="61">
        <v>2</v>
      </c>
      <c r="R9" s="62">
        <f t="shared" si="6"/>
        <v>4.9498824402920433E-3</v>
      </c>
      <c r="S9" s="61">
        <v>0</v>
      </c>
      <c r="T9" s="107">
        <f t="shared" ref="T9:T17" si="52">O9+Q9+S9</f>
        <v>12</v>
      </c>
      <c r="U9" s="62">
        <f t="shared" si="7"/>
        <v>1.3682230203523174E-2</v>
      </c>
      <c r="V9" s="110">
        <v>10</v>
      </c>
      <c r="W9" s="62">
        <f t="shared" ref="W9" si="53">V9/V$19*100</f>
        <v>2.1766101473565072E-2</v>
      </c>
      <c r="X9" s="61">
        <v>2</v>
      </c>
      <c r="Y9" s="62">
        <f t="shared" ref="Y9" si="54">X9/X$19*100</f>
        <v>5.1299150999050969E-3</v>
      </c>
      <c r="Z9" s="61">
        <v>0</v>
      </c>
      <c r="AA9" s="107">
        <f t="shared" ref="AA9:AA17" si="55">V9+X9+Z9</f>
        <v>12</v>
      </c>
      <c r="AB9" s="62">
        <f t="shared" si="10"/>
        <v>1.4129282938890852E-2</v>
      </c>
      <c r="AC9" s="110">
        <v>8</v>
      </c>
      <c r="AD9" s="62">
        <f t="shared" ref="AD9" si="56">AC9/AC$19*100</f>
        <v>1.8702075930428278E-2</v>
      </c>
      <c r="AE9" s="61">
        <v>2</v>
      </c>
      <c r="AF9" s="62">
        <f t="shared" ref="AF9" si="57">AE9/AE$19*100</f>
        <v>5.6301551107733015E-3</v>
      </c>
      <c r="AG9" s="61">
        <v>0</v>
      </c>
      <c r="AH9" s="107">
        <f t="shared" ref="AH9:AH17" si="58">AC9+AE9+AG9</f>
        <v>10</v>
      </c>
      <c r="AI9" s="62">
        <f t="shared" si="13"/>
        <v>1.2771555192275763E-2</v>
      </c>
      <c r="AJ9" s="110">
        <v>5</v>
      </c>
      <c r="AK9" s="62">
        <f t="shared" ref="AK9" si="59">AJ9/AJ$19*100</f>
        <v>1.3199229165016764E-2</v>
      </c>
      <c r="AL9" s="61">
        <v>2</v>
      </c>
      <c r="AM9" s="62">
        <f t="shared" ref="AM9" si="60">AL9/AL$19*100</f>
        <v>6.4693514475173859E-3</v>
      </c>
      <c r="AN9" s="61">
        <v>0</v>
      </c>
      <c r="AO9" s="107">
        <f t="shared" ref="AO9:AO17" si="61">AJ9+AL9+AN9</f>
        <v>7</v>
      </c>
      <c r="AP9" s="62">
        <f t="shared" ref="AP9" si="62">AO9/AO$19*100</f>
        <v>1.0175010175010175E-2</v>
      </c>
      <c r="AQ9" s="110">
        <v>3</v>
      </c>
      <c r="AR9" s="62">
        <f t="shared" ref="AR9" si="63">AQ9/AQ$19*100</f>
        <v>9.270704573547589E-3</v>
      </c>
      <c r="AS9" s="61">
        <v>1</v>
      </c>
      <c r="AT9" s="62">
        <f t="shared" ref="AT9" si="64">AS9/AS$19*100</f>
        <v>3.8975718127606499E-3</v>
      </c>
      <c r="AU9" s="61">
        <v>0</v>
      </c>
      <c r="AV9" s="107">
        <f t="shared" ref="AV9:AV17" si="65">AQ9+AS9+AU9</f>
        <v>4</v>
      </c>
      <c r="AW9" s="62">
        <f t="shared" si="19"/>
        <v>6.8945309133529821E-3</v>
      </c>
      <c r="AX9" s="110">
        <v>3</v>
      </c>
      <c r="AY9" s="62">
        <f t="shared" si="20"/>
        <v>1.1867088607594936E-2</v>
      </c>
      <c r="AZ9" s="61">
        <v>0</v>
      </c>
      <c r="BA9" s="62">
        <f t="shared" si="21"/>
        <v>0</v>
      </c>
      <c r="BB9" s="61">
        <v>0</v>
      </c>
      <c r="BC9" s="107">
        <f t="shared" ref="BC9:BC17" si="66">AX9+AZ9+BB9</f>
        <v>3</v>
      </c>
      <c r="BD9" s="62">
        <f t="shared" si="22"/>
        <v>6.7474865612559319E-3</v>
      </c>
      <c r="BE9" s="110">
        <v>3</v>
      </c>
      <c r="BF9" s="62">
        <f t="shared" si="23"/>
        <v>1.8037518037518036E-2</v>
      </c>
      <c r="BG9" s="61">
        <v>0</v>
      </c>
      <c r="BH9" s="62">
        <f t="shared" si="24"/>
        <v>0</v>
      </c>
      <c r="BI9" s="61">
        <v>0</v>
      </c>
      <c r="BJ9" s="107">
        <f t="shared" ref="BJ9:BJ17" si="67">BE9+BG9+BI9</f>
        <v>3</v>
      </c>
      <c r="BK9" s="62">
        <f t="shared" si="25"/>
        <v>1.0523731013435296E-2</v>
      </c>
      <c r="BL9" s="110">
        <v>1</v>
      </c>
      <c r="BM9" s="62">
        <f t="shared" si="26"/>
        <v>1.2751849018107626E-2</v>
      </c>
      <c r="BN9" s="61">
        <v>0</v>
      </c>
      <c r="BO9" s="62">
        <f t="shared" si="27"/>
        <v>0</v>
      </c>
      <c r="BP9" s="61">
        <v>0</v>
      </c>
      <c r="BQ9" s="107">
        <f t="shared" ref="BQ9:BQ17" si="68">BL9+BN9+BP9</f>
        <v>1</v>
      </c>
      <c r="BR9" s="62">
        <f t="shared" si="28"/>
        <v>7.6675356540407908E-3</v>
      </c>
      <c r="BS9" s="110">
        <v>1</v>
      </c>
      <c r="BT9" s="62">
        <f t="shared" si="29"/>
        <v>4.5228403437358664E-2</v>
      </c>
      <c r="BU9" s="61">
        <v>0</v>
      </c>
      <c r="BV9" s="62">
        <f t="shared" si="30"/>
        <v>0</v>
      </c>
      <c r="BW9" s="61">
        <v>0</v>
      </c>
      <c r="BX9" s="107">
        <f t="shared" ref="BX9:BX17" si="69">BS9+BU9+BW9</f>
        <v>1</v>
      </c>
      <c r="BY9" s="62">
        <f t="shared" si="31"/>
        <v>2.7412280701754384E-2</v>
      </c>
      <c r="BZ9" s="110">
        <v>0</v>
      </c>
      <c r="CA9" s="62">
        <f t="shared" si="32"/>
        <v>0</v>
      </c>
      <c r="CB9" s="61">
        <v>0</v>
      </c>
      <c r="CC9" s="62">
        <f t="shared" si="33"/>
        <v>0</v>
      </c>
      <c r="CD9" s="61">
        <v>0</v>
      </c>
      <c r="CE9" s="107">
        <f t="shared" ref="CE9:CE17" si="70">BZ9+CB9+CD9</f>
        <v>0</v>
      </c>
      <c r="CF9" s="62">
        <f t="shared" si="34"/>
        <v>0</v>
      </c>
      <c r="CG9" s="110">
        <v>0</v>
      </c>
      <c r="CH9" s="62">
        <f t="shared" si="35"/>
        <v>0</v>
      </c>
      <c r="CI9" s="61">
        <v>0</v>
      </c>
      <c r="CJ9" s="62">
        <f t="shared" si="36"/>
        <v>0</v>
      </c>
      <c r="CK9" s="61">
        <v>0</v>
      </c>
      <c r="CL9" s="107">
        <f t="shared" ref="CL9:CL17" si="71">CG9+CI9+CK9</f>
        <v>0</v>
      </c>
      <c r="CM9" s="62">
        <f t="shared" si="37"/>
        <v>0</v>
      </c>
      <c r="CN9" s="110">
        <v>0</v>
      </c>
      <c r="CO9" s="62">
        <f t="shared" si="38"/>
        <v>0</v>
      </c>
      <c r="CP9" s="61">
        <v>0</v>
      </c>
      <c r="CQ9" s="62">
        <f t="shared" si="39"/>
        <v>0</v>
      </c>
      <c r="CR9" s="61">
        <v>0</v>
      </c>
      <c r="CS9" s="107">
        <f t="shared" ref="CS9:CS17" si="72">CN9+CP9+CR9</f>
        <v>0</v>
      </c>
      <c r="CT9" s="62">
        <f t="shared" si="40"/>
        <v>0</v>
      </c>
      <c r="CU9" s="110">
        <v>0</v>
      </c>
      <c r="CV9" s="62">
        <f t="shared" si="41"/>
        <v>0</v>
      </c>
      <c r="CW9" s="61">
        <v>0</v>
      </c>
      <c r="CX9" s="62">
        <f t="shared" si="42"/>
        <v>0</v>
      </c>
      <c r="CY9" s="61">
        <v>0</v>
      </c>
      <c r="CZ9" s="107">
        <f t="shared" ref="CZ9:CZ17" si="73">CU9+CW9+CY9</f>
        <v>0</v>
      </c>
      <c r="DA9" s="62">
        <f t="shared" si="43"/>
        <v>0</v>
      </c>
      <c r="DB9" s="110">
        <v>0</v>
      </c>
      <c r="DC9" s="62">
        <f t="shared" si="44"/>
        <v>0</v>
      </c>
      <c r="DD9" s="61">
        <v>0</v>
      </c>
      <c r="DE9" s="62">
        <f t="shared" si="45"/>
        <v>0</v>
      </c>
      <c r="DF9" s="61">
        <v>0</v>
      </c>
      <c r="DG9" s="107">
        <f t="shared" ref="DG9:DG17" si="74">DB9+DD9+DF9</f>
        <v>0</v>
      </c>
      <c r="DH9" s="62">
        <f t="shared" si="46"/>
        <v>0</v>
      </c>
      <c r="DI9" s="110">
        <v>0</v>
      </c>
      <c r="DJ9" s="62">
        <v>0</v>
      </c>
      <c r="DK9" s="61">
        <v>0</v>
      </c>
      <c r="DL9" s="62">
        <f t="shared" si="47"/>
        <v>0</v>
      </c>
      <c r="DM9" s="61">
        <v>0</v>
      </c>
      <c r="DN9" s="107">
        <f t="shared" ref="DN9:DN17" si="75">DI9+DK9+DM9</f>
        <v>0</v>
      </c>
      <c r="DO9" s="62">
        <f t="shared" si="48"/>
        <v>0</v>
      </c>
      <c r="DP9" s="110">
        <v>0</v>
      </c>
      <c r="DQ9" s="62">
        <v>0</v>
      </c>
      <c r="DR9" s="61">
        <v>0</v>
      </c>
      <c r="DS9" s="62">
        <f t="shared" si="49"/>
        <v>0</v>
      </c>
      <c r="DT9" s="61">
        <v>0</v>
      </c>
      <c r="DU9" s="107">
        <f t="shared" ref="DU9:DU17" si="76">DP9+DR9+DT9</f>
        <v>0</v>
      </c>
      <c r="DV9" s="62">
        <f t="shared" si="50"/>
        <v>0</v>
      </c>
      <c r="DW9" s="110">
        <v>0</v>
      </c>
      <c r="DX9" s="62">
        <v>0</v>
      </c>
      <c r="DY9" s="61">
        <v>0</v>
      </c>
      <c r="DZ9" s="62">
        <v>0</v>
      </c>
      <c r="EA9" s="61">
        <v>0</v>
      </c>
      <c r="EB9" s="107">
        <f t="shared" ref="EB9:EB17" si="77">DW9+DY9+EA9</f>
        <v>0</v>
      </c>
      <c r="EC9" s="63">
        <v>0</v>
      </c>
    </row>
    <row r="10" spans="1:1006" s="6" customFormat="1" ht="12.75" x14ac:dyDescent="0.2">
      <c r="A10" s="41" t="s">
        <v>11</v>
      </c>
      <c r="B10" s="56">
        <v>21976455</v>
      </c>
      <c r="C10" s="57">
        <f t="shared" si="1"/>
        <v>13.639071043336736</v>
      </c>
      <c r="D10" s="58">
        <v>20994345</v>
      </c>
      <c r="E10" s="57">
        <f t="shared" si="1"/>
        <v>12.644243809223937</v>
      </c>
      <c r="F10" s="58">
        <f t="shared" si="0"/>
        <v>42970800</v>
      </c>
      <c r="G10" s="60">
        <f t="shared" si="2"/>
        <v>13.134192323065994</v>
      </c>
      <c r="H10" s="110">
        <v>68</v>
      </c>
      <c r="I10" s="62">
        <f t="shared" si="3"/>
        <v>0.14293221229637415</v>
      </c>
      <c r="J10" s="61">
        <v>38</v>
      </c>
      <c r="K10" s="62">
        <f t="shared" si="3"/>
        <v>9.3444154822210204E-2</v>
      </c>
      <c r="L10" s="61">
        <v>0</v>
      </c>
      <c r="M10" s="107">
        <f t="shared" si="51"/>
        <v>106</v>
      </c>
      <c r="N10" s="62">
        <f t="shared" si="4"/>
        <v>0.12012556521344953</v>
      </c>
      <c r="O10" s="110">
        <v>68</v>
      </c>
      <c r="P10" s="62">
        <f t="shared" si="5"/>
        <v>0.14376321353065538</v>
      </c>
      <c r="Q10" s="61">
        <v>37</v>
      </c>
      <c r="R10" s="62">
        <f t="shared" si="6"/>
        <v>9.1572825145402797E-2</v>
      </c>
      <c r="S10" s="61">
        <v>0</v>
      </c>
      <c r="T10" s="107">
        <f t="shared" si="52"/>
        <v>105</v>
      </c>
      <c r="U10" s="62">
        <f t="shared" si="7"/>
        <v>0.11971951428082776</v>
      </c>
      <c r="V10" s="110">
        <v>66</v>
      </c>
      <c r="W10" s="62">
        <f t="shared" ref="W10" si="78">V10/V$19*100</f>
        <v>0.14365626972552947</v>
      </c>
      <c r="X10" s="61">
        <v>37</v>
      </c>
      <c r="Y10" s="62">
        <f t="shared" ref="Y10" si="79">X10/X$19*100</f>
        <v>9.4903429348244278E-2</v>
      </c>
      <c r="Z10" s="61">
        <v>0</v>
      </c>
      <c r="AA10" s="107">
        <f t="shared" si="55"/>
        <v>103</v>
      </c>
      <c r="AB10" s="62">
        <f t="shared" si="10"/>
        <v>0.1212763452254798</v>
      </c>
      <c r="AC10" s="110">
        <v>62</v>
      </c>
      <c r="AD10" s="62">
        <f t="shared" ref="AD10" si="80">AC10/AC$19*100</f>
        <v>0.14494108846081916</v>
      </c>
      <c r="AE10" s="61">
        <v>34</v>
      </c>
      <c r="AF10" s="62">
        <f t="shared" ref="AF10" si="81">AE10/AE$19*100</f>
        <v>9.5712636883146129E-2</v>
      </c>
      <c r="AG10" s="61">
        <v>0</v>
      </c>
      <c r="AH10" s="107">
        <f t="shared" si="58"/>
        <v>96</v>
      </c>
      <c r="AI10" s="62">
        <f t="shared" si="13"/>
        <v>0.12260692984584733</v>
      </c>
      <c r="AJ10" s="110">
        <v>53</v>
      </c>
      <c r="AK10" s="62">
        <f t="shared" ref="AK10" si="82">AJ10/AJ$19*100</f>
        <v>0.13991182914917769</v>
      </c>
      <c r="AL10" s="61">
        <v>29</v>
      </c>
      <c r="AM10" s="62">
        <f t="shared" ref="AM10" si="83">AL10/AL$19*100</f>
        <v>9.3805595989002108E-2</v>
      </c>
      <c r="AN10" s="61">
        <v>0</v>
      </c>
      <c r="AO10" s="107">
        <f t="shared" si="61"/>
        <v>82</v>
      </c>
      <c r="AP10" s="62">
        <f t="shared" ref="AP10" si="84">AO10/AO$19*100</f>
        <v>0.11919297633583349</v>
      </c>
      <c r="AQ10" s="110">
        <v>48</v>
      </c>
      <c r="AR10" s="62">
        <f t="shared" ref="AR10" si="85">AQ10/AQ$19*100</f>
        <v>0.14833127317676142</v>
      </c>
      <c r="AS10" s="61">
        <v>25</v>
      </c>
      <c r="AT10" s="62">
        <f t="shared" ref="AT10" si="86">AS10/AS$19*100</f>
        <v>9.7439295319016253E-2</v>
      </c>
      <c r="AU10" s="61">
        <v>0</v>
      </c>
      <c r="AV10" s="107">
        <f t="shared" si="65"/>
        <v>73</v>
      </c>
      <c r="AW10" s="62">
        <f t="shared" si="19"/>
        <v>0.12582518916869193</v>
      </c>
      <c r="AX10" s="110">
        <v>37</v>
      </c>
      <c r="AY10" s="62">
        <f t="shared" si="20"/>
        <v>0.14636075949367089</v>
      </c>
      <c r="AZ10" s="61">
        <v>18</v>
      </c>
      <c r="BA10" s="62">
        <f t="shared" si="21"/>
        <v>9.3842865335488246E-2</v>
      </c>
      <c r="BB10" s="61">
        <v>0</v>
      </c>
      <c r="BC10" s="107">
        <f t="shared" si="66"/>
        <v>55</v>
      </c>
      <c r="BD10" s="62">
        <f t="shared" si="22"/>
        <v>0.1237039202896921</v>
      </c>
      <c r="BE10" s="110">
        <v>27</v>
      </c>
      <c r="BF10" s="62">
        <f t="shared" si="23"/>
        <v>0.16233766233766234</v>
      </c>
      <c r="BG10" s="61">
        <v>13</v>
      </c>
      <c r="BH10" s="62">
        <f t="shared" si="24"/>
        <v>0.10947368421052632</v>
      </c>
      <c r="BI10" s="61">
        <v>0</v>
      </c>
      <c r="BJ10" s="107">
        <f t="shared" si="67"/>
        <v>40</v>
      </c>
      <c r="BK10" s="62">
        <f t="shared" si="25"/>
        <v>0.14031641351247062</v>
      </c>
      <c r="BL10" s="110">
        <v>11</v>
      </c>
      <c r="BM10" s="62">
        <f t="shared" si="26"/>
        <v>0.14027033919918389</v>
      </c>
      <c r="BN10" s="61">
        <v>6</v>
      </c>
      <c r="BO10" s="62">
        <f t="shared" si="27"/>
        <v>0.11538461538461539</v>
      </c>
      <c r="BP10" s="61">
        <v>0</v>
      </c>
      <c r="BQ10" s="107">
        <f t="shared" si="68"/>
        <v>17</v>
      </c>
      <c r="BR10" s="62">
        <f t="shared" si="28"/>
        <v>0.13034810611869344</v>
      </c>
      <c r="BS10" s="110">
        <v>3</v>
      </c>
      <c r="BT10" s="62">
        <f t="shared" si="29"/>
        <v>0.13568521031207598</v>
      </c>
      <c r="BU10" s="61">
        <v>2</v>
      </c>
      <c r="BV10" s="62">
        <f t="shared" si="30"/>
        <v>0.13917884481558804</v>
      </c>
      <c r="BW10" s="61">
        <v>0</v>
      </c>
      <c r="BX10" s="107">
        <f t="shared" si="69"/>
        <v>5</v>
      </c>
      <c r="BY10" s="62">
        <f t="shared" si="31"/>
        <v>0.13706140350877191</v>
      </c>
      <c r="BZ10" s="110">
        <v>0</v>
      </c>
      <c r="CA10" s="62">
        <f t="shared" si="32"/>
        <v>0</v>
      </c>
      <c r="CB10" s="61">
        <v>1</v>
      </c>
      <c r="CC10" s="62">
        <f t="shared" si="33"/>
        <v>0.3968253968253968</v>
      </c>
      <c r="CD10" s="61">
        <v>0</v>
      </c>
      <c r="CE10" s="107">
        <f t="shared" si="70"/>
        <v>1</v>
      </c>
      <c r="CF10" s="62">
        <f t="shared" si="34"/>
        <v>0.15723270440251574</v>
      </c>
      <c r="CG10" s="110">
        <v>0</v>
      </c>
      <c r="CH10" s="62">
        <f t="shared" si="35"/>
        <v>0</v>
      </c>
      <c r="CI10" s="61">
        <v>0</v>
      </c>
      <c r="CJ10" s="62">
        <f t="shared" si="36"/>
        <v>0</v>
      </c>
      <c r="CK10" s="61">
        <v>0</v>
      </c>
      <c r="CL10" s="107">
        <f t="shared" si="71"/>
        <v>0</v>
      </c>
      <c r="CM10" s="62">
        <f t="shared" si="37"/>
        <v>0</v>
      </c>
      <c r="CN10" s="110">
        <v>0</v>
      </c>
      <c r="CO10" s="62">
        <f t="shared" si="38"/>
        <v>0</v>
      </c>
      <c r="CP10" s="61">
        <v>0</v>
      </c>
      <c r="CQ10" s="62">
        <f t="shared" si="39"/>
        <v>0</v>
      </c>
      <c r="CR10" s="61">
        <v>0</v>
      </c>
      <c r="CS10" s="107">
        <f t="shared" si="72"/>
        <v>0</v>
      </c>
      <c r="CT10" s="62">
        <f t="shared" si="40"/>
        <v>0</v>
      </c>
      <c r="CU10" s="110">
        <v>0</v>
      </c>
      <c r="CV10" s="62">
        <f t="shared" si="41"/>
        <v>0</v>
      </c>
      <c r="CW10" s="61">
        <v>0</v>
      </c>
      <c r="CX10" s="62">
        <f t="shared" si="42"/>
        <v>0</v>
      </c>
      <c r="CY10" s="61">
        <v>0</v>
      </c>
      <c r="CZ10" s="107">
        <f t="shared" si="73"/>
        <v>0</v>
      </c>
      <c r="DA10" s="62">
        <f t="shared" si="43"/>
        <v>0</v>
      </c>
      <c r="DB10" s="110">
        <v>0</v>
      </c>
      <c r="DC10" s="62">
        <f t="shared" si="44"/>
        <v>0</v>
      </c>
      <c r="DD10" s="61">
        <v>0</v>
      </c>
      <c r="DE10" s="62">
        <f t="shared" si="45"/>
        <v>0</v>
      </c>
      <c r="DF10" s="61">
        <v>0</v>
      </c>
      <c r="DG10" s="107">
        <f t="shared" si="74"/>
        <v>0</v>
      </c>
      <c r="DH10" s="62">
        <f t="shared" si="46"/>
        <v>0</v>
      </c>
      <c r="DI10" s="110">
        <v>0</v>
      </c>
      <c r="DJ10" s="62">
        <v>0</v>
      </c>
      <c r="DK10" s="61">
        <v>0</v>
      </c>
      <c r="DL10" s="62">
        <f t="shared" si="47"/>
        <v>0</v>
      </c>
      <c r="DM10" s="61">
        <v>0</v>
      </c>
      <c r="DN10" s="107">
        <f t="shared" si="75"/>
        <v>0</v>
      </c>
      <c r="DO10" s="62">
        <f t="shared" si="48"/>
        <v>0</v>
      </c>
      <c r="DP10" s="110">
        <v>0</v>
      </c>
      <c r="DQ10" s="62">
        <v>0</v>
      </c>
      <c r="DR10" s="61">
        <v>0</v>
      </c>
      <c r="DS10" s="62">
        <f t="shared" si="49"/>
        <v>0</v>
      </c>
      <c r="DT10" s="61">
        <v>0</v>
      </c>
      <c r="DU10" s="107">
        <f t="shared" si="76"/>
        <v>0</v>
      </c>
      <c r="DV10" s="62">
        <f t="shared" si="50"/>
        <v>0</v>
      </c>
      <c r="DW10" s="110">
        <v>0</v>
      </c>
      <c r="DX10" s="62">
        <v>0</v>
      </c>
      <c r="DY10" s="61">
        <v>0</v>
      </c>
      <c r="DZ10" s="62">
        <v>0</v>
      </c>
      <c r="EA10" s="61">
        <v>0</v>
      </c>
      <c r="EB10" s="107">
        <f t="shared" si="77"/>
        <v>0</v>
      </c>
      <c r="EC10" s="63">
        <v>0</v>
      </c>
    </row>
    <row r="11" spans="1:1006" s="6" customFormat="1" ht="12.75" x14ac:dyDescent="0.2">
      <c r="A11" s="41" t="s">
        <v>12</v>
      </c>
      <c r="B11" s="56">
        <v>23210709</v>
      </c>
      <c r="C11" s="57">
        <f t="shared" si="1"/>
        <v>14.405076206204113</v>
      </c>
      <c r="D11" s="58">
        <v>22487065</v>
      </c>
      <c r="E11" s="57">
        <f t="shared" si="1"/>
        <v>13.543262836438396</v>
      </c>
      <c r="F11" s="58">
        <f t="shared" si="0"/>
        <v>45697774</v>
      </c>
      <c r="G11" s="60">
        <f t="shared" si="2"/>
        <v>13.967702543401675</v>
      </c>
      <c r="H11" s="110">
        <v>396</v>
      </c>
      <c r="I11" s="62">
        <f t="shared" si="3"/>
        <v>0.83236994219653171</v>
      </c>
      <c r="J11" s="61">
        <v>187</v>
      </c>
      <c r="K11" s="62">
        <f t="shared" si="3"/>
        <v>0.45984360399350815</v>
      </c>
      <c r="L11" s="61">
        <v>0</v>
      </c>
      <c r="M11" s="107">
        <f t="shared" si="51"/>
        <v>583</v>
      </c>
      <c r="N11" s="62">
        <f t="shared" si="4"/>
        <v>0.66069060867397245</v>
      </c>
      <c r="O11" s="110">
        <v>395</v>
      </c>
      <c r="P11" s="62">
        <f t="shared" si="5"/>
        <v>0.83509513742071884</v>
      </c>
      <c r="Q11" s="61">
        <v>187</v>
      </c>
      <c r="R11" s="62">
        <f t="shared" si="6"/>
        <v>0.462814008167306</v>
      </c>
      <c r="S11" s="61">
        <v>0</v>
      </c>
      <c r="T11" s="107">
        <f t="shared" si="52"/>
        <v>582</v>
      </c>
      <c r="U11" s="62">
        <f t="shared" si="7"/>
        <v>0.66358816487087391</v>
      </c>
      <c r="V11" s="110">
        <v>384</v>
      </c>
      <c r="W11" s="62">
        <f t="shared" ref="W11" si="87">V11/V$19*100</f>
        <v>0.83581829658489859</v>
      </c>
      <c r="X11" s="61">
        <v>180</v>
      </c>
      <c r="Y11" s="62">
        <f t="shared" ref="Y11" si="88">X11/X$19*100</f>
        <v>0.46169235899145872</v>
      </c>
      <c r="Z11" s="61">
        <v>0</v>
      </c>
      <c r="AA11" s="107">
        <f t="shared" si="55"/>
        <v>564</v>
      </c>
      <c r="AB11" s="62">
        <f t="shared" si="10"/>
        <v>0.66407629812787006</v>
      </c>
      <c r="AC11" s="110">
        <v>356</v>
      </c>
      <c r="AD11" s="62">
        <f t="shared" ref="AD11" si="89">AC11/AC$19*100</f>
        <v>0.83224237890405839</v>
      </c>
      <c r="AE11" s="61">
        <v>173</v>
      </c>
      <c r="AF11" s="62">
        <f t="shared" ref="AF11" si="90">AE11/AE$19*100</f>
        <v>0.48700841708189063</v>
      </c>
      <c r="AG11" s="61">
        <v>0</v>
      </c>
      <c r="AH11" s="107">
        <f t="shared" si="58"/>
        <v>529</v>
      </c>
      <c r="AI11" s="62">
        <f t="shared" si="13"/>
        <v>0.67561526967138785</v>
      </c>
      <c r="AJ11" s="110">
        <v>329</v>
      </c>
      <c r="AK11" s="62">
        <f t="shared" ref="AK11" si="91">AJ11/AJ$19*100</f>
        <v>0.86850927905810293</v>
      </c>
      <c r="AL11" s="61">
        <v>156</v>
      </c>
      <c r="AM11" s="62">
        <f t="shared" ref="AM11" si="92">AL11/AL$19*100</f>
        <v>0.50460941290635608</v>
      </c>
      <c r="AN11" s="61">
        <v>0</v>
      </c>
      <c r="AO11" s="107">
        <f t="shared" si="61"/>
        <v>485</v>
      </c>
      <c r="AP11" s="62">
        <f t="shared" ref="AP11" si="93">AO11/AO$19*100</f>
        <v>0.70498284783999066</v>
      </c>
      <c r="AQ11" s="110">
        <v>285</v>
      </c>
      <c r="AR11" s="62">
        <f t="shared" ref="AR11" si="94">AQ11/AQ$19*100</f>
        <v>0.88071693448702104</v>
      </c>
      <c r="AS11" s="61">
        <v>136</v>
      </c>
      <c r="AT11" s="62">
        <f t="shared" ref="AT11" si="95">AS11/AS$19*100</f>
        <v>0.53006976653544846</v>
      </c>
      <c r="AU11" s="61">
        <v>0</v>
      </c>
      <c r="AV11" s="107">
        <f t="shared" si="65"/>
        <v>421</v>
      </c>
      <c r="AW11" s="62">
        <f t="shared" si="19"/>
        <v>0.72564937863040146</v>
      </c>
      <c r="AX11" s="110">
        <v>250</v>
      </c>
      <c r="AY11" s="62">
        <f t="shared" si="20"/>
        <v>0.98892405063291144</v>
      </c>
      <c r="AZ11" s="61">
        <v>111</v>
      </c>
      <c r="BA11" s="62">
        <f t="shared" si="21"/>
        <v>0.57869766956884416</v>
      </c>
      <c r="BB11" s="61">
        <v>0</v>
      </c>
      <c r="BC11" s="107">
        <f t="shared" si="66"/>
        <v>361</v>
      </c>
      <c r="BD11" s="62">
        <f t="shared" si="22"/>
        <v>0.81194754953779724</v>
      </c>
      <c r="BE11" s="110">
        <v>165</v>
      </c>
      <c r="BF11" s="62">
        <f t="shared" si="23"/>
        <v>0.99206349206349198</v>
      </c>
      <c r="BG11" s="61">
        <v>85</v>
      </c>
      <c r="BH11" s="62">
        <f t="shared" si="24"/>
        <v>0.71578947368421053</v>
      </c>
      <c r="BI11" s="61">
        <v>0</v>
      </c>
      <c r="BJ11" s="107">
        <f t="shared" si="67"/>
        <v>250</v>
      </c>
      <c r="BK11" s="62">
        <f t="shared" si="25"/>
        <v>0.87697758445294138</v>
      </c>
      <c r="BL11" s="110">
        <v>97</v>
      </c>
      <c r="BM11" s="62">
        <f t="shared" si="26"/>
        <v>1.2369293547564397</v>
      </c>
      <c r="BN11" s="61">
        <v>50</v>
      </c>
      <c r="BO11" s="62">
        <f t="shared" si="27"/>
        <v>0.96153846153846156</v>
      </c>
      <c r="BP11" s="61">
        <v>0</v>
      </c>
      <c r="BQ11" s="107">
        <f t="shared" si="68"/>
        <v>147</v>
      </c>
      <c r="BR11" s="62">
        <f t="shared" si="28"/>
        <v>1.1271277411439964</v>
      </c>
      <c r="BS11" s="110">
        <v>26</v>
      </c>
      <c r="BT11" s="62">
        <f t="shared" si="29"/>
        <v>1.1759384893713252</v>
      </c>
      <c r="BU11" s="61">
        <v>16</v>
      </c>
      <c r="BV11" s="62">
        <f t="shared" si="30"/>
        <v>1.1134307585247043</v>
      </c>
      <c r="BW11" s="61">
        <v>0</v>
      </c>
      <c r="BX11" s="107">
        <f t="shared" si="69"/>
        <v>42</v>
      </c>
      <c r="BY11" s="62">
        <f t="shared" si="31"/>
        <v>1.1513157894736841</v>
      </c>
      <c r="BZ11" s="110">
        <v>4</v>
      </c>
      <c r="CA11" s="62">
        <f t="shared" si="32"/>
        <v>1.0416666666666665</v>
      </c>
      <c r="CB11" s="61">
        <v>1</v>
      </c>
      <c r="CC11" s="62">
        <f t="shared" si="33"/>
        <v>0.3968253968253968</v>
      </c>
      <c r="CD11" s="61">
        <v>0</v>
      </c>
      <c r="CE11" s="107">
        <f t="shared" si="70"/>
        <v>5</v>
      </c>
      <c r="CF11" s="62">
        <f t="shared" si="34"/>
        <v>0.78616352201257866</v>
      </c>
      <c r="CG11" s="110">
        <v>0</v>
      </c>
      <c r="CH11" s="62">
        <f t="shared" si="35"/>
        <v>0</v>
      </c>
      <c r="CI11" s="61">
        <v>0</v>
      </c>
      <c r="CJ11" s="62">
        <f t="shared" si="36"/>
        <v>0</v>
      </c>
      <c r="CK11" s="61">
        <v>0</v>
      </c>
      <c r="CL11" s="107">
        <f t="shared" si="71"/>
        <v>0</v>
      </c>
      <c r="CM11" s="62">
        <f t="shared" si="37"/>
        <v>0</v>
      </c>
      <c r="CN11" s="110">
        <v>0</v>
      </c>
      <c r="CO11" s="62">
        <f t="shared" si="38"/>
        <v>0</v>
      </c>
      <c r="CP11" s="61">
        <v>0</v>
      </c>
      <c r="CQ11" s="62">
        <f t="shared" si="39"/>
        <v>0</v>
      </c>
      <c r="CR11" s="61">
        <v>0</v>
      </c>
      <c r="CS11" s="107">
        <f t="shared" si="72"/>
        <v>0</v>
      </c>
      <c r="CT11" s="62">
        <f t="shared" si="40"/>
        <v>0</v>
      </c>
      <c r="CU11" s="110">
        <v>0</v>
      </c>
      <c r="CV11" s="62">
        <f t="shared" si="41"/>
        <v>0</v>
      </c>
      <c r="CW11" s="61">
        <v>0</v>
      </c>
      <c r="CX11" s="62">
        <f t="shared" si="42"/>
        <v>0</v>
      </c>
      <c r="CY11" s="61">
        <v>0</v>
      </c>
      <c r="CZ11" s="107">
        <f t="shared" si="73"/>
        <v>0</v>
      </c>
      <c r="DA11" s="62">
        <f t="shared" si="43"/>
        <v>0</v>
      </c>
      <c r="DB11" s="110">
        <v>0</v>
      </c>
      <c r="DC11" s="62">
        <f t="shared" si="44"/>
        <v>0</v>
      </c>
      <c r="DD11" s="61">
        <v>0</v>
      </c>
      <c r="DE11" s="62">
        <f t="shared" si="45"/>
        <v>0</v>
      </c>
      <c r="DF11" s="61">
        <v>0</v>
      </c>
      <c r="DG11" s="107">
        <f t="shared" si="74"/>
        <v>0</v>
      </c>
      <c r="DH11" s="62">
        <f t="shared" si="46"/>
        <v>0</v>
      </c>
      <c r="DI11" s="110">
        <v>0</v>
      </c>
      <c r="DJ11" s="62">
        <v>0</v>
      </c>
      <c r="DK11" s="61">
        <v>0</v>
      </c>
      <c r="DL11" s="62">
        <f t="shared" si="47"/>
        <v>0</v>
      </c>
      <c r="DM11" s="61">
        <v>0</v>
      </c>
      <c r="DN11" s="107">
        <f t="shared" si="75"/>
        <v>0</v>
      </c>
      <c r="DO11" s="62">
        <f t="shared" si="48"/>
        <v>0</v>
      </c>
      <c r="DP11" s="110">
        <v>0</v>
      </c>
      <c r="DQ11" s="62">
        <v>0</v>
      </c>
      <c r="DR11" s="61">
        <v>0</v>
      </c>
      <c r="DS11" s="62">
        <f t="shared" si="49"/>
        <v>0</v>
      </c>
      <c r="DT11" s="61">
        <v>0</v>
      </c>
      <c r="DU11" s="107">
        <f t="shared" si="76"/>
        <v>0</v>
      </c>
      <c r="DV11" s="62">
        <f t="shared" si="50"/>
        <v>0</v>
      </c>
      <c r="DW11" s="110">
        <v>0</v>
      </c>
      <c r="DX11" s="62">
        <v>0</v>
      </c>
      <c r="DY11" s="61">
        <v>0</v>
      </c>
      <c r="DZ11" s="62">
        <v>0</v>
      </c>
      <c r="EA11" s="61">
        <v>0</v>
      </c>
      <c r="EB11" s="107">
        <f t="shared" si="77"/>
        <v>0</v>
      </c>
      <c r="EC11" s="63">
        <v>0</v>
      </c>
    </row>
    <row r="12" spans="1:1006" s="6" customFormat="1" ht="12.75" x14ac:dyDescent="0.2">
      <c r="A12" s="41" t="s">
        <v>13</v>
      </c>
      <c r="B12" s="56">
        <v>20587600</v>
      </c>
      <c r="C12" s="57">
        <f t="shared" si="1"/>
        <v>12.77711710154342</v>
      </c>
      <c r="D12" s="58">
        <v>20690288</v>
      </c>
      <c r="E12" s="57">
        <f t="shared" si="1"/>
        <v>12.461119694615874</v>
      </c>
      <c r="F12" s="58">
        <f t="shared" si="0"/>
        <v>41277888</v>
      </c>
      <c r="G12" s="60">
        <f t="shared" si="2"/>
        <v>12.616747179060614</v>
      </c>
      <c r="H12" s="110">
        <v>1094</v>
      </c>
      <c r="I12" s="62">
        <f t="shared" si="3"/>
        <v>2.2995270625328428</v>
      </c>
      <c r="J12" s="61">
        <v>430</v>
      </c>
      <c r="K12" s="62">
        <f t="shared" si="3"/>
        <v>1.0573943835144839</v>
      </c>
      <c r="L12" s="61">
        <v>0</v>
      </c>
      <c r="M12" s="107">
        <f t="shared" si="51"/>
        <v>1524</v>
      </c>
      <c r="N12" s="62">
        <f t="shared" si="4"/>
        <v>1.7270883149556331</v>
      </c>
      <c r="O12" s="110">
        <v>1089</v>
      </c>
      <c r="P12" s="62">
        <f t="shared" si="5"/>
        <v>2.3023255813953489</v>
      </c>
      <c r="Q12" s="61">
        <v>427</v>
      </c>
      <c r="R12" s="62">
        <f t="shared" si="6"/>
        <v>1.0567999010023512</v>
      </c>
      <c r="S12" s="61">
        <v>0</v>
      </c>
      <c r="T12" s="107">
        <f t="shared" si="52"/>
        <v>1516</v>
      </c>
      <c r="U12" s="62">
        <f t="shared" si="7"/>
        <v>1.7285217490450941</v>
      </c>
      <c r="V12" s="110">
        <v>1069</v>
      </c>
      <c r="W12" s="62">
        <f t="shared" ref="W12" si="96">V12/V$19*100</f>
        <v>2.326796247524106</v>
      </c>
      <c r="X12" s="61">
        <v>416</v>
      </c>
      <c r="Y12" s="62">
        <f t="shared" ref="Y12" si="97">X12/X$19*100</f>
        <v>1.0670223407802599</v>
      </c>
      <c r="Z12" s="61">
        <v>0</v>
      </c>
      <c r="AA12" s="107">
        <f t="shared" si="55"/>
        <v>1485</v>
      </c>
      <c r="AB12" s="62">
        <f t="shared" si="10"/>
        <v>1.7484987636877429</v>
      </c>
      <c r="AC12" s="110">
        <v>1002</v>
      </c>
      <c r="AD12" s="62">
        <f t="shared" ref="AD12" si="98">AC12/AC$19*100</f>
        <v>2.3424350102861418</v>
      </c>
      <c r="AE12" s="61">
        <v>391</v>
      </c>
      <c r="AF12" s="62">
        <f t="shared" ref="AF12" si="99">AE12/AE$19*100</f>
        <v>1.1006953241561805</v>
      </c>
      <c r="AG12" s="61">
        <v>0</v>
      </c>
      <c r="AH12" s="107">
        <f t="shared" si="58"/>
        <v>1393</v>
      </c>
      <c r="AI12" s="62">
        <f t="shared" si="13"/>
        <v>1.7790776382840139</v>
      </c>
      <c r="AJ12" s="110">
        <v>898</v>
      </c>
      <c r="AK12" s="62">
        <f t="shared" ref="AK12" si="100">AJ12/AJ$19*100</f>
        <v>2.3705815580370109</v>
      </c>
      <c r="AL12" s="61">
        <v>351</v>
      </c>
      <c r="AM12" s="62">
        <f t="shared" ref="AM12" si="101">AL12/AL$19*100</f>
        <v>1.1353711790393013</v>
      </c>
      <c r="AN12" s="61">
        <v>0</v>
      </c>
      <c r="AO12" s="107">
        <f t="shared" si="61"/>
        <v>1249</v>
      </c>
      <c r="AP12" s="62">
        <f t="shared" ref="AP12" si="102">AO12/AO$19*100</f>
        <v>1.8155125297982442</v>
      </c>
      <c r="AQ12" s="110">
        <v>779</v>
      </c>
      <c r="AR12" s="62">
        <f t="shared" ref="AR12" si="103">AQ12/AQ$19*100</f>
        <v>2.4072929542645243</v>
      </c>
      <c r="AS12" s="61">
        <v>308</v>
      </c>
      <c r="AT12" s="62">
        <f t="shared" ref="AT12" si="104">AS12/AS$19*100</f>
        <v>1.2004521183302803</v>
      </c>
      <c r="AU12" s="61">
        <v>0</v>
      </c>
      <c r="AV12" s="107">
        <f t="shared" si="65"/>
        <v>1087</v>
      </c>
      <c r="AW12" s="62">
        <f t="shared" si="19"/>
        <v>1.8735887757036731</v>
      </c>
      <c r="AX12" s="110">
        <v>646</v>
      </c>
      <c r="AY12" s="62">
        <f t="shared" si="20"/>
        <v>2.5553797468354431</v>
      </c>
      <c r="AZ12" s="61">
        <v>262</v>
      </c>
      <c r="BA12" s="62">
        <f t="shared" si="21"/>
        <v>1.3659350398832177</v>
      </c>
      <c r="BB12" s="61">
        <v>0</v>
      </c>
      <c r="BC12" s="107">
        <f t="shared" si="66"/>
        <v>908</v>
      </c>
      <c r="BD12" s="62">
        <f t="shared" si="22"/>
        <v>2.0422392658734618</v>
      </c>
      <c r="BE12" s="110">
        <v>467</v>
      </c>
      <c r="BF12" s="62">
        <f t="shared" si="23"/>
        <v>2.8078403078403076</v>
      </c>
      <c r="BG12" s="61">
        <v>183</v>
      </c>
      <c r="BH12" s="62">
        <f t="shared" si="24"/>
        <v>1.5410526315789475</v>
      </c>
      <c r="BI12" s="61">
        <v>0</v>
      </c>
      <c r="BJ12" s="107">
        <f t="shared" si="67"/>
        <v>650</v>
      </c>
      <c r="BK12" s="62">
        <f t="shared" si="25"/>
        <v>2.2801417195776477</v>
      </c>
      <c r="BL12" s="110">
        <v>257</v>
      </c>
      <c r="BM12" s="62">
        <f t="shared" si="26"/>
        <v>3.2772251976536597</v>
      </c>
      <c r="BN12" s="61">
        <v>107</v>
      </c>
      <c r="BO12" s="62">
        <f t="shared" si="27"/>
        <v>2.0576923076923075</v>
      </c>
      <c r="BP12" s="61">
        <v>0</v>
      </c>
      <c r="BQ12" s="107">
        <f t="shared" si="68"/>
        <v>364</v>
      </c>
      <c r="BR12" s="62">
        <f t="shared" si="28"/>
        <v>2.7909829780708479</v>
      </c>
      <c r="BS12" s="110">
        <v>82</v>
      </c>
      <c r="BT12" s="62">
        <f t="shared" si="29"/>
        <v>3.7087290818634102</v>
      </c>
      <c r="BU12" s="61">
        <v>40</v>
      </c>
      <c r="BV12" s="62">
        <f t="shared" si="30"/>
        <v>2.7835768963117609</v>
      </c>
      <c r="BW12" s="61">
        <v>0</v>
      </c>
      <c r="BX12" s="107">
        <f t="shared" si="69"/>
        <v>122</v>
      </c>
      <c r="BY12" s="62">
        <f t="shared" si="31"/>
        <v>3.3442982456140351</v>
      </c>
      <c r="BZ12" s="110">
        <v>10</v>
      </c>
      <c r="CA12" s="62">
        <f t="shared" si="32"/>
        <v>2.604166666666667</v>
      </c>
      <c r="CB12" s="61">
        <v>8</v>
      </c>
      <c r="CC12" s="62">
        <f t="shared" si="33"/>
        <v>3.1746031746031744</v>
      </c>
      <c r="CD12" s="61">
        <v>0</v>
      </c>
      <c r="CE12" s="107">
        <f t="shared" si="70"/>
        <v>18</v>
      </c>
      <c r="CF12" s="62">
        <f t="shared" si="34"/>
        <v>2.8301886792452833</v>
      </c>
      <c r="CG12" s="110">
        <v>1</v>
      </c>
      <c r="CH12" s="62">
        <f t="shared" si="35"/>
        <v>2.3255813953488373</v>
      </c>
      <c r="CI12" s="61">
        <v>0</v>
      </c>
      <c r="CJ12" s="62">
        <f t="shared" si="36"/>
        <v>0</v>
      </c>
      <c r="CK12" s="61">
        <v>0</v>
      </c>
      <c r="CL12" s="107">
        <f t="shared" si="71"/>
        <v>1</v>
      </c>
      <c r="CM12" s="62">
        <f t="shared" si="37"/>
        <v>1.0869565217391304</v>
      </c>
      <c r="CN12" s="110">
        <v>1</v>
      </c>
      <c r="CO12" s="62">
        <f t="shared" si="38"/>
        <v>4.7619047619047619</v>
      </c>
      <c r="CP12" s="61">
        <v>0</v>
      </c>
      <c r="CQ12" s="62">
        <f t="shared" si="39"/>
        <v>0</v>
      </c>
      <c r="CR12" s="61">
        <v>0</v>
      </c>
      <c r="CS12" s="107">
        <f t="shared" si="72"/>
        <v>1</v>
      </c>
      <c r="CT12" s="62">
        <f t="shared" si="40"/>
        <v>2.4390243902439024</v>
      </c>
      <c r="CU12" s="110">
        <v>0</v>
      </c>
      <c r="CV12" s="62">
        <f t="shared" si="41"/>
        <v>0</v>
      </c>
      <c r="CW12" s="61">
        <v>0</v>
      </c>
      <c r="CX12" s="62">
        <f t="shared" si="42"/>
        <v>0</v>
      </c>
      <c r="CY12" s="61">
        <v>0</v>
      </c>
      <c r="CZ12" s="107">
        <f t="shared" si="73"/>
        <v>0</v>
      </c>
      <c r="DA12" s="62">
        <f t="shared" si="43"/>
        <v>0</v>
      </c>
      <c r="DB12" s="110">
        <v>0</v>
      </c>
      <c r="DC12" s="62">
        <f t="shared" si="44"/>
        <v>0</v>
      </c>
      <c r="DD12" s="61">
        <v>0</v>
      </c>
      <c r="DE12" s="62">
        <f t="shared" si="45"/>
        <v>0</v>
      </c>
      <c r="DF12" s="61">
        <v>0</v>
      </c>
      <c r="DG12" s="107">
        <f t="shared" si="74"/>
        <v>0</v>
      </c>
      <c r="DH12" s="62">
        <f t="shared" si="46"/>
        <v>0</v>
      </c>
      <c r="DI12" s="110">
        <v>0</v>
      </c>
      <c r="DJ12" s="62">
        <v>0</v>
      </c>
      <c r="DK12" s="61">
        <v>0</v>
      </c>
      <c r="DL12" s="62">
        <f t="shared" si="47"/>
        <v>0</v>
      </c>
      <c r="DM12" s="61">
        <v>0</v>
      </c>
      <c r="DN12" s="107">
        <f t="shared" si="75"/>
        <v>0</v>
      </c>
      <c r="DO12" s="62">
        <f t="shared" si="48"/>
        <v>0</v>
      </c>
      <c r="DP12" s="110">
        <v>0</v>
      </c>
      <c r="DQ12" s="62">
        <v>0</v>
      </c>
      <c r="DR12" s="61">
        <v>0</v>
      </c>
      <c r="DS12" s="62">
        <f t="shared" si="49"/>
        <v>0</v>
      </c>
      <c r="DT12" s="61">
        <v>0</v>
      </c>
      <c r="DU12" s="107">
        <f t="shared" si="76"/>
        <v>0</v>
      </c>
      <c r="DV12" s="62">
        <f t="shared" si="50"/>
        <v>0</v>
      </c>
      <c r="DW12" s="110">
        <v>0</v>
      </c>
      <c r="DX12" s="62">
        <v>0</v>
      </c>
      <c r="DY12" s="61">
        <v>0</v>
      </c>
      <c r="DZ12" s="62">
        <v>0</v>
      </c>
      <c r="EA12" s="61">
        <v>0</v>
      </c>
      <c r="EB12" s="107">
        <f t="shared" si="77"/>
        <v>0</v>
      </c>
      <c r="EC12" s="63">
        <v>0</v>
      </c>
    </row>
    <row r="13" spans="1:1006" s="6" customFormat="1" ht="12.75" x14ac:dyDescent="0.2">
      <c r="A13" s="41" t="s">
        <v>14</v>
      </c>
      <c r="B13" s="56">
        <v>20541202</v>
      </c>
      <c r="C13" s="57">
        <f t="shared" si="1"/>
        <v>12.748321482856568</v>
      </c>
      <c r="D13" s="58">
        <v>21090497</v>
      </c>
      <c r="E13" s="57">
        <f t="shared" si="1"/>
        <v>12.702153181044991</v>
      </c>
      <c r="F13" s="58">
        <f t="shared" si="0"/>
        <v>41631699</v>
      </c>
      <c r="G13" s="60">
        <f t="shared" si="2"/>
        <v>12.724890888742918</v>
      </c>
      <c r="H13" s="110">
        <v>3009</v>
      </c>
      <c r="I13" s="62">
        <f t="shared" si="3"/>
        <v>6.324750394114556</v>
      </c>
      <c r="J13" s="61">
        <v>1229</v>
      </c>
      <c r="K13" s="62">
        <f t="shared" si="3"/>
        <v>3.0221806914867457</v>
      </c>
      <c r="L13" s="61">
        <v>0</v>
      </c>
      <c r="M13" s="107">
        <f t="shared" si="51"/>
        <v>4238</v>
      </c>
      <c r="N13" s="62">
        <f t="shared" si="4"/>
        <v>4.8027560884396143</v>
      </c>
      <c r="O13" s="110">
        <v>2989</v>
      </c>
      <c r="P13" s="62">
        <f t="shared" si="5"/>
        <v>6.3192389006342502</v>
      </c>
      <c r="Q13" s="61">
        <v>1221</v>
      </c>
      <c r="R13" s="62">
        <f t="shared" si="6"/>
        <v>3.0219032297982924</v>
      </c>
      <c r="S13" s="61">
        <v>0</v>
      </c>
      <c r="T13" s="107">
        <f t="shared" si="52"/>
        <v>4210</v>
      </c>
      <c r="U13" s="62">
        <f t="shared" si="7"/>
        <v>4.8001824297360471</v>
      </c>
      <c r="V13" s="110">
        <v>2909</v>
      </c>
      <c r="W13" s="62">
        <f t="shared" ref="W13" si="105">V13/V$19*100</f>
        <v>6.3317589186600785</v>
      </c>
      <c r="X13" s="61">
        <v>1189</v>
      </c>
      <c r="Y13" s="62">
        <f t="shared" ref="Y13" si="106">X13/X$19*100</f>
        <v>3.0497345268935798</v>
      </c>
      <c r="Z13" s="61">
        <v>0</v>
      </c>
      <c r="AA13" s="107">
        <f t="shared" si="55"/>
        <v>4098</v>
      </c>
      <c r="AB13" s="62">
        <f t="shared" si="10"/>
        <v>4.825150123631226</v>
      </c>
      <c r="AC13" s="110">
        <v>2716</v>
      </c>
      <c r="AD13" s="62">
        <f t="shared" ref="AD13" si="107">AC13/AC$19*100</f>
        <v>6.3493547783804001</v>
      </c>
      <c r="AE13" s="61">
        <v>1103</v>
      </c>
      <c r="AF13" s="62">
        <f t="shared" ref="AF13" si="108">AE13/AE$19*100</f>
        <v>3.105030543591476</v>
      </c>
      <c r="AG13" s="61">
        <v>0</v>
      </c>
      <c r="AH13" s="107">
        <f t="shared" si="58"/>
        <v>3819</v>
      </c>
      <c r="AI13" s="62">
        <f t="shared" si="13"/>
        <v>4.8774569279301145</v>
      </c>
      <c r="AJ13" s="110">
        <v>2444</v>
      </c>
      <c r="AK13" s="62">
        <f t="shared" ref="AK13" si="109">AJ13/AJ$19*100</f>
        <v>6.4517832158601935</v>
      </c>
      <c r="AL13" s="61">
        <v>1006</v>
      </c>
      <c r="AM13" s="62">
        <f t="shared" ref="AM13" si="110">AL13/AL$19*100</f>
        <v>3.2540837781012453</v>
      </c>
      <c r="AN13" s="61">
        <v>0</v>
      </c>
      <c r="AO13" s="107">
        <f t="shared" si="61"/>
        <v>3450</v>
      </c>
      <c r="AP13" s="62">
        <f t="shared" ref="AP13" si="111">AO13/AO$19*100</f>
        <v>5.0148264433978715</v>
      </c>
      <c r="AQ13" s="110">
        <v>2149</v>
      </c>
      <c r="AR13" s="62">
        <f t="shared" ref="AR13" si="112">AQ13/AQ$19*100</f>
        <v>6.6409147095179231</v>
      </c>
      <c r="AS13" s="61">
        <v>886</v>
      </c>
      <c r="AT13" s="62">
        <f t="shared" ref="AT13" si="113">AS13/AS$19*100</f>
        <v>3.4532486261059363</v>
      </c>
      <c r="AU13" s="61">
        <v>0</v>
      </c>
      <c r="AV13" s="107">
        <f t="shared" si="65"/>
        <v>3035</v>
      </c>
      <c r="AW13" s="62">
        <f t="shared" si="19"/>
        <v>5.2312253305065752</v>
      </c>
      <c r="AX13" s="110">
        <v>1753</v>
      </c>
      <c r="AY13" s="62">
        <f t="shared" si="20"/>
        <v>6.9343354430379742</v>
      </c>
      <c r="AZ13" s="61">
        <v>685</v>
      </c>
      <c r="BA13" s="62">
        <f t="shared" si="21"/>
        <v>3.5712423752671918</v>
      </c>
      <c r="BB13" s="61">
        <v>0</v>
      </c>
      <c r="BC13" s="107">
        <f t="shared" si="66"/>
        <v>2438</v>
      </c>
      <c r="BD13" s="62">
        <f t="shared" si="22"/>
        <v>5.483457412113987</v>
      </c>
      <c r="BE13" s="110">
        <v>1248</v>
      </c>
      <c r="BF13" s="62">
        <f t="shared" si="23"/>
        <v>7.5036075036075038</v>
      </c>
      <c r="BG13" s="61">
        <v>463</v>
      </c>
      <c r="BH13" s="62">
        <f t="shared" si="24"/>
        <v>3.8989473684210525</v>
      </c>
      <c r="BI13" s="61">
        <v>0</v>
      </c>
      <c r="BJ13" s="107">
        <f t="shared" si="67"/>
        <v>1711</v>
      </c>
      <c r="BK13" s="62">
        <f t="shared" si="25"/>
        <v>6.0020345879959311</v>
      </c>
      <c r="BL13" s="110">
        <v>666</v>
      </c>
      <c r="BM13" s="62">
        <f t="shared" si="26"/>
        <v>8.492731446059679</v>
      </c>
      <c r="BN13" s="61">
        <v>233</v>
      </c>
      <c r="BO13" s="62">
        <f t="shared" si="27"/>
        <v>4.4807692307692308</v>
      </c>
      <c r="BP13" s="61">
        <v>0</v>
      </c>
      <c r="BQ13" s="107">
        <f t="shared" si="68"/>
        <v>899</v>
      </c>
      <c r="BR13" s="62">
        <f t="shared" si="28"/>
        <v>6.893114552982671</v>
      </c>
      <c r="BS13" s="110">
        <v>196</v>
      </c>
      <c r="BT13" s="62">
        <f t="shared" si="29"/>
        <v>8.8647670737222981</v>
      </c>
      <c r="BU13" s="61">
        <v>76</v>
      </c>
      <c r="BV13" s="62">
        <f t="shared" si="30"/>
        <v>5.2887961029923449</v>
      </c>
      <c r="BW13" s="61">
        <v>0</v>
      </c>
      <c r="BX13" s="107">
        <f t="shared" si="69"/>
        <v>272</v>
      </c>
      <c r="BY13" s="62">
        <f t="shared" si="31"/>
        <v>7.4561403508771926</v>
      </c>
      <c r="BZ13" s="110">
        <v>33</v>
      </c>
      <c r="CA13" s="62">
        <f t="shared" si="32"/>
        <v>8.59375</v>
      </c>
      <c r="CB13" s="61">
        <v>9</v>
      </c>
      <c r="CC13" s="62">
        <f t="shared" si="33"/>
        <v>3.5714285714285712</v>
      </c>
      <c r="CD13" s="61">
        <v>0</v>
      </c>
      <c r="CE13" s="107">
        <f t="shared" si="70"/>
        <v>42</v>
      </c>
      <c r="CF13" s="62">
        <f t="shared" si="34"/>
        <v>6.6037735849056602</v>
      </c>
      <c r="CG13" s="110">
        <v>1</v>
      </c>
      <c r="CH13" s="62">
        <f t="shared" si="35"/>
        <v>2.3255813953488373</v>
      </c>
      <c r="CI13" s="61">
        <v>1</v>
      </c>
      <c r="CJ13" s="62">
        <f t="shared" si="36"/>
        <v>2.0408163265306123</v>
      </c>
      <c r="CK13" s="61">
        <v>0</v>
      </c>
      <c r="CL13" s="107">
        <f t="shared" si="71"/>
        <v>2</v>
      </c>
      <c r="CM13" s="62">
        <f t="shared" si="37"/>
        <v>2.1739130434782608</v>
      </c>
      <c r="CN13" s="110">
        <v>1</v>
      </c>
      <c r="CO13" s="62">
        <f t="shared" si="38"/>
        <v>4.7619047619047619</v>
      </c>
      <c r="CP13" s="61">
        <v>0</v>
      </c>
      <c r="CQ13" s="62">
        <f t="shared" si="39"/>
        <v>0</v>
      </c>
      <c r="CR13" s="61">
        <v>0</v>
      </c>
      <c r="CS13" s="107">
        <f t="shared" si="72"/>
        <v>1</v>
      </c>
      <c r="CT13" s="62">
        <f t="shared" si="40"/>
        <v>2.4390243902439024</v>
      </c>
      <c r="CU13" s="110">
        <v>1</v>
      </c>
      <c r="CV13" s="62">
        <f t="shared" si="41"/>
        <v>25</v>
      </c>
      <c r="CW13" s="61">
        <v>0</v>
      </c>
      <c r="CX13" s="62">
        <f t="shared" si="42"/>
        <v>0</v>
      </c>
      <c r="CY13" s="61">
        <v>0</v>
      </c>
      <c r="CZ13" s="107">
        <f t="shared" si="73"/>
        <v>1</v>
      </c>
      <c r="DA13" s="62">
        <f t="shared" si="43"/>
        <v>11.111111111111111</v>
      </c>
      <c r="DB13" s="110">
        <v>0</v>
      </c>
      <c r="DC13" s="62">
        <f t="shared" si="44"/>
        <v>0</v>
      </c>
      <c r="DD13" s="61">
        <v>0</v>
      </c>
      <c r="DE13" s="62">
        <f t="shared" si="45"/>
        <v>0</v>
      </c>
      <c r="DF13" s="61">
        <v>0</v>
      </c>
      <c r="DG13" s="107">
        <f t="shared" si="74"/>
        <v>0</v>
      </c>
      <c r="DH13" s="62">
        <f t="shared" si="46"/>
        <v>0</v>
      </c>
      <c r="DI13" s="110">
        <v>0</v>
      </c>
      <c r="DJ13" s="62">
        <v>0</v>
      </c>
      <c r="DK13" s="61">
        <v>0</v>
      </c>
      <c r="DL13" s="62">
        <f t="shared" si="47"/>
        <v>0</v>
      </c>
      <c r="DM13" s="61">
        <v>0</v>
      </c>
      <c r="DN13" s="107">
        <f t="shared" si="75"/>
        <v>0</v>
      </c>
      <c r="DO13" s="62">
        <f t="shared" si="48"/>
        <v>0</v>
      </c>
      <c r="DP13" s="110">
        <v>0</v>
      </c>
      <c r="DQ13" s="62">
        <v>0</v>
      </c>
      <c r="DR13" s="61">
        <v>0</v>
      </c>
      <c r="DS13" s="62">
        <f t="shared" si="49"/>
        <v>0</v>
      </c>
      <c r="DT13" s="61">
        <v>0</v>
      </c>
      <c r="DU13" s="107">
        <f t="shared" si="76"/>
        <v>0</v>
      </c>
      <c r="DV13" s="62">
        <f t="shared" si="50"/>
        <v>0</v>
      </c>
      <c r="DW13" s="110">
        <v>0</v>
      </c>
      <c r="DX13" s="62">
        <v>0</v>
      </c>
      <c r="DY13" s="61">
        <v>0</v>
      </c>
      <c r="DZ13" s="62">
        <v>0</v>
      </c>
      <c r="EA13" s="61">
        <v>0</v>
      </c>
      <c r="EB13" s="107">
        <f t="shared" si="77"/>
        <v>0</v>
      </c>
      <c r="EC13" s="63">
        <v>0</v>
      </c>
    </row>
    <row r="14" spans="1:1006" s="6" customFormat="1" ht="12.75" x14ac:dyDescent="0.2">
      <c r="A14" s="41" t="s">
        <v>15</v>
      </c>
      <c r="B14" s="56">
        <v>20398863</v>
      </c>
      <c r="C14" s="57">
        <f t="shared" si="1"/>
        <v>12.659982770664929</v>
      </c>
      <c r="D14" s="58">
        <v>21873773</v>
      </c>
      <c r="E14" s="57">
        <f t="shared" si="1"/>
        <v>13.173896058182319</v>
      </c>
      <c r="F14" s="58">
        <f t="shared" si="0"/>
        <v>42272636</v>
      </c>
      <c r="G14" s="60">
        <f t="shared" si="2"/>
        <v>12.920795778225285</v>
      </c>
      <c r="H14" s="110">
        <v>6988</v>
      </c>
      <c r="I14" s="62">
        <f t="shared" si="3"/>
        <v>14.688386757750921</v>
      </c>
      <c r="J14" s="61">
        <v>3598</v>
      </c>
      <c r="K14" s="62">
        <f t="shared" si="3"/>
        <v>8.8476860276397975</v>
      </c>
      <c r="L14" s="61">
        <v>0</v>
      </c>
      <c r="M14" s="107">
        <f t="shared" si="51"/>
        <v>10586</v>
      </c>
      <c r="N14" s="62">
        <f t="shared" si="4"/>
        <v>11.996690880656384</v>
      </c>
      <c r="O14" s="110">
        <v>6946</v>
      </c>
      <c r="P14" s="62">
        <f t="shared" si="5"/>
        <v>14.684989429175477</v>
      </c>
      <c r="Q14" s="61">
        <v>3575</v>
      </c>
      <c r="R14" s="62">
        <f t="shared" si="6"/>
        <v>8.8479148620220265</v>
      </c>
      <c r="S14" s="61">
        <v>0</v>
      </c>
      <c r="T14" s="107">
        <f t="shared" si="52"/>
        <v>10521</v>
      </c>
      <c r="U14" s="62">
        <f t="shared" si="7"/>
        <v>11.995895330938943</v>
      </c>
      <c r="V14" s="110">
        <v>6746</v>
      </c>
      <c r="W14" s="62">
        <f t="shared" ref="W14" si="114">V14/V$19*100</f>
        <v>14.683412054066997</v>
      </c>
      <c r="X14" s="61">
        <v>3471</v>
      </c>
      <c r="Y14" s="62">
        <f t="shared" ref="Y14" si="115">X14/X$19*100</f>
        <v>8.9029676558852948</v>
      </c>
      <c r="Z14" s="61">
        <v>0</v>
      </c>
      <c r="AA14" s="107">
        <f t="shared" si="55"/>
        <v>10217</v>
      </c>
      <c r="AB14" s="62">
        <f t="shared" si="10"/>
        <v>12.029906982220652</v>
      </c>
      <c r="AC14" s="110">
        <v>6330</v>
      </c>
      <c r="AD14" s="62">
        <f t="shared" ref="AD14" si="116">AC14/AC$19*100</f>
        <v>14.798017579951376</v>
      </c>
      <c r="AE14" s="61">
        <v>3215</v>
      </c>
      <c r="AF14" s="62">
        <f t="shared" ref="AF14" si="117">AE14/AE$19*100</f>
        <v>9.0504743405680816</v>
      </c>
      <c r="AG14" s="61">
        <v>0</v>
      </c>
      <c r="AH14" s="107">
        <f t="shared" si="58"/>
        <v>9545</v>
      </c>
      <c r="AI14" s="62">
        <f t="shared" si="13"/>
        <v>12.190449431027215</v>
      </c>
      <c r="AJ14" s="110">
        <v>5618</v>
      </c>
      <c r="AK14" s="62">
        <f t="shared" ref="AK14" si="118">AJ14/AJ$19*100</f>
        <v>14.830653889812833</v>
      </c>
      <c r="AL14" s="61">
        <v>2836</v>
      </c>
      <c r="AM14" s="62">
        <f t="shared" ref="AM14" si="119">AL14/AL$19*100</f>
        <v>9.1735403525796535</v>
      </c>
      <c r="AN14" s="61">
        <v>0</v>
      </c>
      <c r="AO14" s="107">
        <f t="shared" si="61"/>
        <v>8454</v>
      </c>
      <c r="AP14" s="62">
        <f t="shared" ref="AP14" si="120">AO14/AO$19*100</f>
        <v>12.288505145648003</v>
      </c>
      <c r="AQ14" s="110">
        <v>4894</v>
      </c>
      <c r="AR14" s="62">
        <f t="shared" ref="AR14" si="121">AQ14/AQ$19*100</f>
        <v>15.123609394313966</v>
      </c>
      <c r="AS14" s="61">
        <v>2432</v>
      </c>
      <c r="AT14" s="62">
        <f t="shared" ref="AT14" si="122">AS14/AS$19*100</f>
        <v>9.4788946486339007</v>
      </c>
      <c r="AU14" s="61">
        <v>0</v>
      </c>
      <c r="AV14" s="107">
        <f t="shared" si="65"/>
        <v>7326</v>
      </c>
      <c r="AW14" s="62">
        <f t="shared" si="19"/>
        <v>12.627333367805987</v>
      </c>
      <c r="AX14" s="110">
        <v>3903</v>
      </c>
      <c r="AY14" s="62">
        <f t="shared" si="20"/>
        <v>15.439082278481012</v>
      </c>
      <c r="AZ14" s="61">
        <v>1918</v>
      </c>
      <c r="BA14" s="62">
        <f t="shared" si="21"/>
        <v>9.9994786507481361</v>
      </c>
      <c r="BB14" s="61">
        <v>0</v>
      </c>
      <c r="BC14" s="107">
        <f t="shared" si="66"/>
        <v>5821</v>
      </c>
      <c r="BD14" s="62">
        <f t="shared" si="22"/>
        <v>13.092373091023592</v>
      </c>
      <c r="BE14" s="110">
        <v>2663</v>
      </c>
      <c r="BF14" s="62">
        <f t="shared" si="23"/>
        <v>16.011303511303513</v>
      </c>
      <c r="BG14" s="61">
        <v>1292</v>
      </c>
      <c r="BH14" s="62">
        <f t="shared" si="24"/>
        <v>10.879999999999999</v>
      </c>
      <c r="BI14" s="61">
        <v>0</v>
      </c>
      <c r="BJ14" s="107">
        <f t="shared" si="67"/>
        <v>3955</v>
      </c>
      <c r="BK14" s="62">
        <f t="shared" si="25"/>
        <v>13.873785386045533</v>
      </c>
      <c r="BL14" s="110">
        <v>1286</v>
      </c>
      <c r="BM14" s="62">
        <f t="shared" si="26"/>
        <v>16.398877837286406</v>
      </c>
      <c r="BN14" s="61">
        <v>611</v>
      </c>
      <c r="BO14" s="62">
        <f t="shared" si="27"/>
        <v>11.75</v>
      </c>
      <c r="BP14" s="61">
        <v>0</v>
      </c>
      <c r="BQ14" s="107">
        <f t="shared" si="68"/>
        <v>1897</v>
      </c>
      <c r="BR14" s="62">
        <f t="shared" si="28"/>
        <v>14.545315135715381</v>
      </c>
      <c r="BS14" s="110">
        <v>354</v>
      </c>
      <c r="BT14" s="62">
        <f t="shared" si="29"/>
        <v>16.010854816824967</v>
      </c>
      <c r="BU14" s="61">
        <v>160</v>
      </c>
      <c r="BV14" s="62">
        <f t="shared" si="30"/>
        <v>11.134307585247043</v>
      </c>
      <c r="BW14" s="61">
        <v>0</v>
      </c>
      <c r="BX14" s="107">
        <f t="shared" si="69"/>
        <v>514</v>
      </c>
      <c r="BY14" s="62">
        <f t="shared" si="31"/>
        <v>14.089912280701755</v>
      </c>
      <c r="BZ14" s="110">
        <v>58</v>
      </c>
      <c r="CA14" s="62">
        <f t="shared" si="32"/>
        <v>15.104166666666666</v>
      </c>
      <c r="CB14" s="61">
        <v>13</v>
      </c>
      <c r="CC14" s="62">
        <f t="shared" si="33"/>
        <v>5.1587301587301582</v>
      </c>
      <c r="CD14" s="61">
        <v>0</v>
      </c>
      <c r="CE14" s="107">
        <f t="shared" si="70"/>
        <v>71</v>
      </c>
      <c r="CF14" s="62">
        <f t="shared" si="34"/>
        <v>11.163522012578616</v>
      </c>
      <c r="CG14" s="110">
        <v>8</v>
      </c>
      <c r="CH14" s="62">
        <f t="shared" si="35"/>
        <v>18.604651162790699</v>
      </c>
      <c r="CI14" s="61">
        <v>3</v>
      </c>
      <c r="CJ14" s="62">
        <f t="shared" si="36"/>
        <v>6.1224489795918364</v>
      </c>
      <c r="CK14" s="61">
        <v>0</v>
      </c>
      <c r="CL14" s="107">
        <f t="shared" si="71"/>
        <v>11</v>
      </c>
      <c r="CM14" s="62">
        <f t="shared" si="37"/>
        <v>11.956521739130435</v>
      </c>
      <c r="CN14" s="110">
        <v>5</v>
      </c>
      <c r="CO14" s="62">
        <f t="shared" si="38"/>
        <v>23.809523809523807</v>
      </c>
      <c r="CP14" s="61">
        <v>1</v>
      </c>
      <c r="CQ14" s="62">
        <f t="shared" si="39"/>
        <v>5</v>
      </c>
      <c r="CR14" s="61">
        <v>0</v>
      </c>
      <c r="CS14" s="107">
        <f t="shared" si="72"/>
        <v>6</v>
      </c>
      <c r="CT14" s="62">
        <f t="shared" si="40"/>
        <v>14.634146341463413</v>
      </c>
      <c r="CU14" s="110">
        <v>1</v>
      </c>
      <c r="CV14" s="62">
        <f t="shared" si="41"/>
        <v>25</v>
      </c>
      <c r="CW14" s="61">
        <v>1</v>
      </c>
      <c r="CX14" s="62">
        <f t="shared" si="42"/>
        <v>20</v>
      </c>
      <c r="CY14" s="61">
        <v>0</v>
      </c>
      <c r="CZ14" s="107">
        <f t="shared" si="73"/>
        <v>2</v>
      </c>
      <c r="DA14" s="62">
        <f t="shared" si="43"/>
        <v>22.222222222222221</v>
      </c>
      <c r="DB14" s="110">
        <v>0</v>
      </c>
      <c r="DC14" s="62">
        <f t="shared" si="44"/>
        <v>0</v>
      </c>
      <c r="DD14" s="61">
        <v>1</v>
      </c>
      <c r="DE14" s="62">
        <f t="shared" si="45"/>
        <v>33.333333333333329</v>
      </c>
      <c r="DF14" s="61">
        <v>0</v>
      </c>
      <c r="DG14" s="107">
        <f t="shared" si="74"/>
        <v>1</v>
      </c>
      <c r="DH14" s="62">
        <f t="shared" si="46"/>
        <v>25</v>
      </c>
      <c r="DI14" s="110">
        <v>0</v>
      </c>
      <c r="DJ14" s="62">
        <v>0</v>
      </c>
      <c r="DK14" s="61">
        <v>1</v>
      </c>
      <c r="DL14" s="62">
        <f t="shared" si="47"/>
        <v>100</v>
      </c>
      <c r="DM14" s="61">
        <v>0</v>
      </c>
      <c r="DN14" s="107">
        <f t="shared" si="75"/>
        <v>1</v>
      </c>
      <c r="DO14" s="62">
        <f t="shared" si="48"/>
        <v>100</v>
      </c>
      <c r="DP14" s="110">
        <v>0</v>
      </c>
      <c r="DQ14" s="62">
        <v>0</v>
      </c>
      <c r="DR14" s="61">
        <v>1</v>
      </c>
      <c r="DS14" s="62">
        <f t="shared" si="49"/>
        <v>100</v>
      </c>
      <c r="DT14" s="61">
        <v>0</v>
      </c>
      <c r="DU14" s="107">
        <f t="shared" si="76"/>
        <v>1</v>
      </c>
      <c r="DV14" s="62">
        <f t="shared" si="50"/>
        <v>100</v>
      </c>
      <c r="DW14" s="110">
        <v>0</v>
      </c>
      <c r="DX14" s="62">
        <v>0</v>
      </c>
      <c r="DY14" s="61">
        <v>0</v>
      </c>
      <c r="DZ14" s="62">
        <v>0</v>
      </c>
      <c r="EA14" s="61">
        <v>0</v>
      </c>
      <c r="EB14" s="107">
        <f t="shared" si="77"/>
        <v>0</v>
      </c>
      <c r="EC14" s="63">
        <v>0</v>
      </c>
    </row>
    <row r="15" spans="1:1006" s="6" customFormat="1" ht="12.75" x14ac:dyDescent="0.2">
      <c r="A15" s="41" t="s">
        <v>16</v>
      </c>
      <c r="B15" s="56">
        <v>14246085</v>
      </c>
      <c r="C15" s="57">
        <f t="shared" si="1"/>
        <v>8.841433498005653</v>
      </c>
      <c r="D15" s="58">
        <v>16246231</v>
      </c>
      <c r="E15" s="57">
        <f t="shared" si="1"/>
        <v>9.7846017937197853</v>
      </c>
      <c r="F15" s="58">
        <f t="shared" si="0"/>
        <v>30492316</v>
      </c>
      <c r="G15" s="60">
        <f t="shared" si="2"/>
        <v>9.3200951045757208</v>
      </c>
      <c r="H15" s="110">
        <v>11479</v>
      </c>
      <c r="I15" s="62">
        <f t="shared" si="3"/>
        <v>24.128218602207042</v>
      </c>
      <c r="J15" s="61">
        <v>6881</v>
      </c>
      <c r="K15" s="62">
        <f t="shared" si="3"/>
        <v>16.920769192937591</v>
      </c>
      <c r="L15" s="61">
        <v>0</v>
      </c>
      <c r="M15" s="107">
        <f t="shared" si="51"/>
        <v>18360</v>
      </c>
      <c r="N15" s="62">
        <f t="shared" si="4"/>
        <v>20.806654503008808</v>
      </c>
      <c r="O15" s="110">
        <v>11406</v>
      </c>
      <c r="P15" s="62">
        <f t="shared" si="5"/>
        <v>24.114164904862577</v>
      </c>
      <c r="Q15" s="61">
        <v>6839</v>
      </c>
      <c r="R15" s="62">
        <f t="shared" si="6"/>
        <v>16.926123004578642</v>
      </c>
      <c r="S15" s="61">
        <v>0</v>
      </c>
      <c r="T15" s="107">
        <f t="shared" si="52"/>
        <v>18245</v>
      </c>
      <c r="U15" s="62">
        <f t="shared" si="7"/>
        <v>20.802690838606694</v>
      </c>
      <c r="V15" s="110">
        <v>11095</v>
      </c>
      <c r="W15" s="62">
        <f t="shared" ref="W15" si="123">V15/V$19*100</f>
        <v>24.149489584920445</v>
      </c>
      <c r="X15" s="61">
        <v>6625</v>
      </c>
      <c r="Y15" s="62">
        <f t="shared" ref="Y15" si="124">X15/X$19*100</f>
        <v>16.992843768435634</v>
      </c>
      <c r="Z15" s="61">
        <v>0</v>
      </c>
      <c r="AA15" s="107">
        <f t="shared" si="55"/>
        <v>17720</v>
      </c>
      <c r="AB15" s="62">
        <f t="shared" si="10"/>
        <v>20.864241139762157</v>
      </c>
      <c r="AC15" s="110">
        <v>10380</v>
      </c>
      <c r="AD15" s="62">
        <f t="shared" ref="AD15" si="125">AC15/AC$19*100</f>
        <v>24.265943519730691</v>
      </c>
      <c r="AE15" s="61">
        <v>6085</v>
      </c>
      <c r="AF15" s="62">
        <f t="shared" ref="AF15" si="126">AE15/AE$19*100</f>
        <v>17.129746924527769</v>
      </c>
      <c r="AG15" s="61">
        <v>0</v>
      </c>
      <c r="AH15" s="107">
        <f t="shared" si="58"/>
        <v>16465</v>
      </c>
      <c r="AI15" s="62">
        <f t="shared" si="13"/>
        <v>21.028365624082042</v>
      </c>
      <c r="AJ15" s="110">
        <v>9179</v>
      </c>
      <c r="AK15" s="62">
        <f t="shared" ref="AK15" si="127">AJ15/AJ$19*100</f>
        <v>24.231144901137775</v>
      </c>
      <c r="AL15" s="61">
        <v>5379</v>
      </c>
      <c r="AM15" s="62">
        <f t="shared" ref="AM15" si="128">AL15/AL$19*100</f>
        <v>17.399320718098011</v>
      </c>
      <c r="AN15" s="61">
        <v>0</v>
      </c>
      <c r="AO15" s="107">
        <f t="shared" si="61"/>
        <v>14558</v>
      </c>
      <c r="AP15" s="62">
        <f t="shared" ref="AP15" si="129">AO15/AO$19*100</f>
        <v>21.161114018256875</v>
      </c>
      <c r="AQ15" s="110">
        <v>7850</v>
      </c>
      <c r="AR15" s="62">
        <f t="shared" ref="AR15" si="130">AQ15/AQ$19*100</f>
        <v>24.258343634116191</v>
      </c>
      <c r="AS15" s="61">
        <v>4587</v>
      </c>
      <c r="AT15" s="62">
        <f t="shared" ref="AT15" si="131">AS15/AS$19*100</f>
        <v>17.878161905133101</v>
      </c>
      <c r="AU15" s="61">
        <v>0</v>
      </c>
      <c r="AV15" s="107">
        <f t="shared" si="65"/>
        <v>12437</v>
      </c>
      <c r="AW15" s="62">
        <f t="shared" si="19"/>
        <v>21.436820242342762</v>
      </c>
      <c r="AX15" s="110">
        <v>6186</v>
      </c>
      <c r="AY15" s="62">
        <f t="shared" si="20"/>
        <v>24.469936708860761</v>
      </c>
      <c r="AZ15" s="61">
        <v>3605</v>
      </c>
      <c r="BA15" s="62">
        <f t="shared" si="21"/>
        <v>18.794640529690838</v>
      </c>
      <c r="BB15" s="61">
        <v>0</v>
      </c>
      <c r="BC15" s="107">
        <f t="shared" si="66"/>
        <v>9791</v>
      </c>
      <c r="BD15" s="62">
        <f t="shared" si="22"/>
        <v>22.021546973752276</v>
      </c>
      <c r="BE15" s="110">
        <v>4055</v>
      </c>
      <c r="BF15" s="62">
        <f t="shared" si="23"/>
        <v>24.380711880711882</v>
      </c>
      <c r="BG15" s="61">
        <v>2426</v>
      </c>
      <c r="BH15" s="62">
        <f t="shared" si="24"/>
        <v>20.429473684210524</v>
      </c>
      <c r="BI15" s="61">
        <v>0</v>
      </c>
      <c r="BJ15" s="107">
        <f t="shared" si="67"/>
        <v>6481</v>
      </c>
      <c r="BK15" s="62">
        <f t="shared" si="25"/>
        <v>22.734766899358053</v>
      </c>
      <c r="BL15" s="110">
        <v>1904</v>
      </c>
      <c r="BM15" s="62">
        <f t="shared" si="26"/>
        <v>24.279520530476919</v>
      </c>
      <c r="BN15" s="61">
        <v>1132</v>
      </c>
      <c r="BO15" s="62">
        <f t="shared" si="27"/>
        <v>21.76923076923077</v>
      </c>
      <c r="BP15" s="61">
        <v>0</v>
      </c>
      <c r="BQ15" s="107">
        <f t="shared" si="68"/>
        <v>3036</v>
      </c>
      <c r="BR15" s="62">
        <f t="shared" si="28"/>
        <v>23.278638245667842</v>
      </c>
      <c r="BS15" s="110">
        <v>534</v>
      </c>
      <c r="BT15" s="62">
        <f t="shared" si="29"/>
        <v>24.151967435549526</v>
      </c>
      <c r="BU15" s="61">
        <v>306</v>
      </c>
      <c r="BV15" s="62">
        <f t="shared" si="30"/>
        <v>21.294363256784969</v>
      </c>
      <c r="BW15" s="61">
        <v>0</v>
      </c>
      <c r="BX15" s="107">
        <f t="shared" si="69"/>
        <v>840</v>
      </c>
      <c r="BY15" s="62">
        <f t="shared" si="31"/>
        <v>23.026315789473685</v>
      </c>
      <c r="BZ15" s="110">
        <v>100</v>
      </c>
      <c r="CA15" s="62">
        <f t="shared" si="32"/>
        <v>26.041666666666668</v>
      </c>
      <c r="CB15" s="61">
        <v>62</v>
      </c>
      <c r="CC15" s="62">
        <f t="shared" si="33"/>
        <v>24.603174603174601</v>
      </c>
      <c r="CD15" s="61">
        <v>0</v>
      </c>
      <c r="CE15" s="107">
        <f t="shared" si="70"/>
        <v>162</v>
      </c>
      <c r="CF15" s="62">
        <f t="shared" si="34"/>
        <v>25.471698113207548</v>
      </c>
      <c r="CG15" s="110">
        <v>15</v>
      </c>
      <c r="CH15" s="62">
        <f t="shared" si="35"/>
        <v>34.883720930232556</v>
      </c>
      <c r="CI15" s="61">
        <v>12</v>
      </c>
      <c r="CJ15" s="62">
        <f t="shared" si="36"/>
        <v>24.489795918367346</v>
      </c>
      <c r="CK15" s="61">
        <v>0</v>
      </c>
      <c r="CL15" s="107">
        <f t="shared" si="71"/>
        <v>27</v>
      </c>
      <c r="CM15" s="62">
        <f t="shared" si="37"/>
        <v>29.347826086956523</v>
      </c>
      <c r="CN15" s="110">
        <v>8</v>
      </c>
      <c r="CO15" s="62">
        <f t="shared" si="38"/>
        <v>38.095238095238095</v>
      </c>
      <c r="CP15" s="61">
        <v>4</v>
      </c>
      <c r="CQ15" s="62">
        <f t="shared" si="39"/>
        <v>20</v>
      </c>
      <c r="CR15" s="61">
        <v>0</v>
      </c>
      <c r="CS15" s="107">
        <f t="shared" si="72"/>
        <v>12</v>
      </c>
      <c r="CT15" s="62">
        <f t="shared" si="40"/>
        <v>29.268292682926827</v>
      </c>
      <c r="CU15" s="110">
        <v>1</v>
      </c>
      <c r="CV15" s="62">
        <f t="shared" si="41"/>
        <v>25</v>
      </c>
      <c r="CW15" s="61">
        <v>1</v>
      </c>
      <c r="CX15" s="62">
        <f t="shared" si="42"/>
        <v>20</v>
      </c>
      <c r="CY15" s="61">
        <v>0</v>
      </c>
      <c r="CZ15" s="107">
        <f t="shared" si="73"/>
        <v>2</v>
      </c>
      <c r="DA15" s="62">
        <f t="shared" si="43"/>
        <v>22.222222222222221</v>
      </c>
      <c r="DB15" s="110">
        <v>1</v>
      </c>
      <c r="DC15" s="62">
        <f t="shared" si="44"/>
        <v>100</v>
      </c>
      <c r="DD15" s="61">
        <v>0</v>
      </c>
      <c r="DE15" s="62">
        <f t="shared" si="45"/>
        <v>0</v>
      </c>
      <c r="DF15" s="61">
        <v>0</v>
      </c>
      <c r="DG15" s="107">
        <f t="shared" si="74"/>
        <v>1</v>
      </c>
      <c r="DH15" s="62">
        <f t="shared" si="46"/>
        <v>25</v>
      </c>
      <c r="DI15" s="110">
        <v>0</v>
      </c>
      <c r="DJ15" s="62">
        <v>0</v>
      </c>
      <c r="DK15" s="61">
        <v>0</v>
      </c>
      <c r="DL15" s="62">
        <f t="shared" si="47"/>
        <v>0</v>
      </c>
      <c r="DM15" s="61">
        <v>0</v>
      </c>
      <c r="DN15" s="107">
        <f t="shared" si="75"/>
        <v>0</v>
      </c>
      <c r="DO15" s="62">
        <f t="shared" si="48"/>
        <v>0</v>
      </c>
      <c r="DP15" s="110">
        <v>0</v>
      </c>
      <c r="DQ15" s="62">
        <v>0</v>
      </c>
      <c r="DR15" s="61">
        <v>0</v>
      </c>
      <c r="DS15" s="62">
        <f t="shared" si="49"/>
        <v>0</v>
      </c>
      <c r="DT15" s="61">
        <v>0</v>
      </c>
      <c r="DU15" s="107">
        <f t="shared" si="76"/>
        <v>0</v>
      </c>
      <c r="DV15" s="62">
        <f t="shared" si="50"/>
        <v>0</v>
      </c>
      <c r="DW15" s="110">
        <v>0</v>
      </c>
      <c r="DX15" s="62">
        <v>0</v>
      </c>
      <c r="DY15" s="61">
        <v>0</v>
      </c>
      <c r="DZ15" s="62">
        <v>0</v>
      </c>
      <c r="EA15" s="61">
        <v>0</v>
      </c>
      <c r="EB15" s="107">
        <f t="shared" si="77"/>
        <v>0</v>
      </c>
      <c r="EC15" s="63">
        <v>0</v>
      </c>
    </row>
    <row r="16" spans="1:1006" s="6" customFormat="1" ht="12.75" x14ac:dyDescent="0.2">
      <c r="A16" s="41" t="s">
        <v>17</v>
      </c>
      <c r="B16" s="56">
        <v>6735040</v>
      </c>
      <c r="C16" s="57">
        <f t="shared" si="1"/>
        <v>4.1799138687160715</v>
      </c>
      <c r="D16" s="58">
        <v>8659334</v>
      </c>
      <c r="E16" s="57">
        <f t="shared" si="1"/>
        <v>5.2152486929933923</v>
      </c>
      <c r="F16" s="58">
        <f t="shared" si="0"/>
        <v>15394374</v>
      </c>
      <c r="G16" s="60">
        <f t="shared" si="2"/>
        <v>4.7053503497539433</v>
      </c>
      <c r="H16" s="110">
        <v>12961</v>
      </c>
      <c r="I16" s="62">
        <f t="shared" si="3"/>
        <v>27.243300052548609</v>
      </c>
      <c r="J16" s="61">
        <v>10650</v>
      </c>
      <c r="K16" s="62">
        <f t="shared" si="3"/>
        <v>26.188953917277331</v>
      </c>
      <c r="L16" s="61">
        <v>0</v>
      </c>
      <c r="M16" s="107">
        <f t="shared" si="51"/>
        <v>23611</v>
      </c>
      <c r="N16" s="62">
        <f t="shared" si="4"/>
        <v>26.757403021271291</v>
      </c>
      <c r="O16" s="110">
        <v>12899</v>
      </c>
      <c r="P16" s="62">
        <f t="shared" si="5"/>
        <v>27.27061310782241</v>
      </c>
      <c r="Q16" s="61">
        <v>10593</v>
      </c>
      <c r="R16" s="62">
        <f t="shared" si="6"/>
        <v>26.21705234500681</v>
      </c>
      <c r="S16" s="61">
        <v>0</v>
      </c>
      <c r="T16" s="107">
        <f t="shared" si="52"/>
        <v>23492</v>
      </c>
      <c r="U16" s="62">
        <f t="shared" si="7"/>
        <v>26.785245995097203</v>
      </c>
      <c r="V16" s="110">
        <v>12528</v>
      </c>
      <c r="W16" s="62">
        <f t="shared" ref="W16" si="132">V16/V$19*100</f>
        <v>27.26857192608232</v>
      </c>
      <c r="X16" s="61">
        <v>10203</v>
      </c>
      <c r="Y16" s="62">
        <f t="shared" ref="Y16" si="133">X16/X$19*100</f>
        <v>26.170261882165853</v>
      </c>
      <c r="Z16" s="61">
        <v>0</v>
      </c>
      <c r="AA16" s="107">
        <f t="shared" si="55"/>
        <v>22731</v>
      </c>
      <c r="AB16" s="62">
        <f t="shared" si="10"/>
        <v>26.764394206993998</v>
      </c>
      <c r="AC16" s="110">
        <v>11668</v>
      </c>
      <c r="AD16" s="62">
        <f t="shared" ref="AD16" si="134">AC16/AC$19*100</f>
        <v>27.276977744529638</v>
      </c>
      <c r="AE16" s="61">
        <v>9372</v>
      </c>
      <c r="AF16" s="62">
        <f t="shared" ref="AF16" si="135">AE16/AE$19*100</f>
        <v>26.382906849083692</v>
      </c>
      <c r="AG16" s="61">
        <v>0</v>
      </c>
      <c r="AH16" s="107">
        <f t="shared" si="58"/>
        <v>21040</v>
      </c>
      <c r="AI16" s="62">
        <f t="shared" si="13"/>
        <v>26.87135212454821</v>
      </c>
      <c r="AJ16" s="110">
        <v>10366</v>
      </c>
      <c r="AK16" s="62">
        <f t="shared" ref="AK16" si="136">AJ16/AJ$19*100</f>
        <v>27.364641904912752</v>
      </c>
      <c r="AL16" s="61">
        <v>8225</v>
      </c>
      <c r="AM16" s="62">
        <f t="shared" ref="AM16" si="137">AL16/AL$19*100</f>
        <v>26.605207827915251</v>
      </c>
      <c r="AN16" s="61">
        <v>0</v>
      </c>
      <c r="AO16" s="107">
        <f t="shared" si="61"/>
        <v>18591</v>
      </c>
      <c r="AP16" s="62">
        <f t="shared" ref="AP16" si="138">AO16/AO$19*100</f>
        <v>27.023373451944881</v>
      </c>
      <c r="AQ16" s="110">
        <v>8837</v>
      </c>
      <c r="AR16" s="62">
        <f t="shared" ref="AR16" si="139">AQ16/AQ$19*100</f>
        <v>27.308405438813349</v>
      </c>
      <c r="AS16" s="61">
        <v>6897</v>
      </c>
      <c r="AT16" s="62">
        <f t="shared" ref="AT16" si="140">AS16/AS$19*100</f>
        <v>26.881552792610204</v>
      </c>
      <c r="AU16" s="61">
        <v>0</v>
      </c>
      <c r="AV16" s="107">
        <f t="shared" si="65"/>
        <v>15734</v>
      </c>
      <c r="AW16" s="62">
        <f t="shared" si="19"/>
        <v>27.119637347673958</v>
      </c>
      <c r="AX16" s="110">
        <v>6862</v>
      </c>
      <c r="AY16" s="62">
        <f t="shared" si="20"/>
        <v>27.143987341772153</v>
      </c>
      <c r="AZ16" s="61">
        <v>5186</v>
      </c>
      <c r="BA16" s="62">
        <f t="shared" si="21"/>
        <v>27.037172201657889</v>
      </c>
      <c r="BB16" s="61">
        <v>0</v>
      </c>
      <c r="BC16" s="107">
        <f t="shared" si="66"/>
        <v>12048</v>
      </c>
      <c r="BD16" s="62">
        <f t="shared" si="22"/>
        <v>27.09790603000382</v>
      </c>
      <c r="BE16" s="110">
        <v>4512</v>
      </c>
      <c r="BF16" s="62">
        <f t="shared" si="23"/>
        <v>27.128427128427131</v>
      </c>
      <c r="BG16" s="61">
        <v>3210</v>
      </c>
      <c r="BH16" s="62">
        <f t="shared" si="24"/>
        <v>27.031578947368423</v>
      </c>
      <c r="BI16" s="61">
        <v>0</v>
      </c>
      <c r="BJ16" s="107">
        <f t="shared" si="67"/>
        <v>7722</v>
      </c>
      <c r="BK16" s="62">
        <f t="shared" si="25"/>
        <v>27.088083628582453</v>
      </c>
      <c r="BL16" s="110">
        <v>2090</v>
      </c>
      <c r="BM16" s="62">
        <f t="shared" si="26"/>
        <v>26.651364447844937</v>
      </c>
      <c r="BN16" s="61">
        <v>1410</v>
      </c>
      <c r="BO16" s="62">
        <f t="shared" si="27"/>
        <v>27.115384615384613</v>
      </c>
      <c r="BP16" s="61">
        <v>0</v>
      </c>
      <c r="BQ16" s="107">
        <f t="shared" si="68"/>
        <v>3500</v>
      </c>
      <c r="BR16" s="62">
        <f t="shared" si="28"/>
        <v>26.83637478914277</v>
      </c>
      <c r="BS16" s="110">
        <v>575</v>
      </c>
      <c r="BT16" s="62">
        <f t="shared" si="29"/>
        <v>26.006331976481228</v>
      </c>
      <c r="BU16" s="61">
        <v>397</v>
      </c>
      <c r="BV16" s="62">
        <f t="shared" si="30"/>
        <v>27.627000695894221</v>
      </c>
      <c r="BW16" s="61">
        <v>0</v>
      </c>
      <c r="BX16" s="107">
        <f t="shared" si="69"/>
        <v>972</v>
      </c>
      <c r="BY16" s="62">
        <f t="shared" si="31"/>
        <v>26.644736842105267</v>
      </c>
      <c r="BZ16" s="110">
        <v>96</v>
      </c>
      <c r="CA16" s="62">
        <f t="shared" si="32"/>
        <v>25</v>
      </c>
      <c r="CB16" s="61">
        <v>75</v>
      </c>
      <c r="CC16" s="62">
        <f t="shared" si="33"/>
        <v>29.761904761904763</v>
      </c>
      <c r="CD16" s="61">
        <v>0</v>
      </c>
      <c r="CE16" s="107">
        <f t="shared" si="70"/>
        <v>171</v>
      </c>
      <c r="CF16" s="62">
        <f t="shared" si="34"/>
        <v>26.886792452830189</v>
      </c>
      <c r="CG16" s="110">
        <v>10</v>
      </c>
      <c r="CH16" s="62">
        <f t="shared" si="35"/>
        <v>23.255813953488371</v>
      </c>
      <c r="CI16" s="61">
        <v>12</v>
      </c>
      <c r="CJ16" s="62">
        <f t="shared" si="36"/>
        <v>24.489795918367346</v>
      </c>
      <c r="CK16" s="61">
        <v>0</v>
      </c>
      <c r="CL16" s="107">
        <f t="shared" si="71"/>
        <v>22</v>
      </c>
      <c r="CM16" s="62">
        <f t="shared" si="37"/>
        <v>23.913043478260871</v>
      </c>
      <c r="CN16" s="110">
        <v>3</v>
      </c>
      <c r="CO16" s="62">
        <f t="shared" si="38"/>
        <v>14.285714285714285</v>
      </c>
      <c r="CP16" s="61">
        <v>4</v>
      </c>
      <c r="CQ16" s="62">
        <f t="shared" si="39"/>
        <v>20</v>
      </c>
      <c r="CR16" s="61">
        <v>0</v>
      </c>
      <c r="CS16" s="107">
        <f t="shared" si="72"/>
        <v>7</v>
      </c>
      <c r="CT16" s="62">
        <f t="shared" si="40"/>
        <v>17.073170731707318</v>
      </c>
      <c r="CU16" s="110">
        <v>1</v>
      </c>
      <c r="CV16" s="62">
        <f t="shared" si="41"/>
        <v>25</v>
      </c>
      <c r="CW16" s="61">
        <v>0</v>
      </c>
      <c r="CX16" s="62">
        <f t="shared" si="42"/>
        <v>0</v>
      </c>
      <c r="CY16" s="61">
        <v>0</v>
      </c>
      <c r="CZ16" s="107">
        <f t="shared" si="73"/>
        <v>1</v>
      </c>
      <c r="DA16" s="62">
        <f t="shared" si="43"/>
        <v>11.111111111111111</v>
      </c>
      <c r="DB16" s="110">
        <v>0</v>
      </c>
      <c r="DC16" s="62">
        <f t="shared" si="44"/>
        <v>0</v>
      </c>
      <c r="DD16" s="61">
        <v>0</v>
      </c>
      <c r="DE16" s="62">
        <f t="shared" si="45"/>
        <v>0</v>
      </c>
      <c r="DF16" s="61">
        <v>0</v>
      </c>
      <c r="DG16" s="107">
        <f t="shared" si="74"/>
        <v>0</v>
      </c>
      <c r="DH16" s="62">
        <f t="shared" si="46"/>
        <v>0</v>
      </c>
      <c r="DI16" s="110">
        <v>0</v>
      </c>
      <c r="DJ16" s="62">
        <v>0</v>
      </c>
      <c r="DK16" s="61">
        <v>0</v>
      </c>
      <c r="DL16" s="62">
        <f t="shared" si="47"/>
        <v>0</v>
      </c>
      <c r="DM16" s="61">
        <v>0</v>
      </c>
      <c r="DN16" s="107">
        <f t="shared" si="75"/>
        <v>0</v>
      </c>
      <c r="DO16" s="62">
        <f t="shared" si="48"/>
        <v>0</v>
      </c>
      <c r="DP16" s="110">
        <v>0</v>
      </c>
      <c r="DQ16" s="62">
        <v>0</v>
      </c>
      <c r="DR16" s="61">
        <v>0</v>
      </c>
      <c r="DS16" s="62">
        <f t="shared" si="49"/>
        <v>0</v>
      </c>
      <c r="DT16" s="61">
        <v>0</v>
      </c>
      <c r="DU16" s="107">
        <f t="shared" si="76"/>
        <v>0</v>
      </c>
      <c r="DV16" s="62">
        <f t="shared" si="50"/>
        <v>0</v>
      </c>
      <c r="DW16" s="110">
        <v>0</v>
      </c>
      <c r="DX16" s="62">
        <v>0</v>
      </c>
      <c r="DY16" s="61">
        <v>0</v>
      </c>
      <c r="DZ16" s="62">
        <v>0</v>
      </c>
      <c r="EA16" s="61">
        <v>0</v>
      </c>
      <c r="EB16" s="107">
        <f t="shared" si="77"/>
        <v>0</v>
      </c>
      <c r="EC16" s="63">
        <v>0</v>
      </c>
    </row>
    <row r="17" spans="1:1001" s="6" customFormat="1" ht="12.75" x14ac:dyDescent="0.2">
      <c r="A17" s="41" t="s">
        <v>18</v>
      </c>
      <c r="B17" s="56">
        <v>2325693</v>
      </c>
      <c r="C17" s="57">
        <f t="shared" si="1"/>
        <v>1.4433761974800277</v>
      </c>
      <c r="D17" s="58">
        <v>4218810</v>
      </c>
      <c r="E17" s="57">
        <f t="shared" si="1"/>
        <v>2.5408586085820746</v>
      </c>
      <c r="F17" s="58">
        <f t="shared" si="0"/>
        <v>6544503</v>
      </c>
      <c r="G17" s="60">
        <f t="shared" si="2"/>
        <v>2.0003528224022444</v>
      </c>
      <c r="H17" s="110">
        <v>11566</v>
      </c>
      <c r="I17" s="62">
        <f t="shared" si="3"/>
        <v>24.311087756174462</v>
      </c>
      <c r="J17" s="61">
        <v>17647</v>
      </c>
      <c r="K17" s="62">
        <f t="shared" si="3"/>
        <v>43.394973688093245</v>
      </c>
      <c r="L17" s="61">
        <v>0</v>
      </c>
      <c r="M17" s="107">
        <f t="shared" si="51"/>
        <v>29213</v>
      </c>
      <c r="N17" s="62">
        <f t="shared" si="4"/>
        <v>33.105925816797182</v>
      </c>
      <c r="O17" s="110">
        <v>11494</v>
      </c>
      <c r="P17" s="62">
        <f t="shared" si="5"/>
        <v>24.300211416490487</v>
      </c>
      <c r="Q17" s="61">
        <v>17520</v>
      </c>
      <c r="R17" s="62">
        <f t="shared" si="6"/>
        <v>43.360970176958297</v>
      </c>
      <c r="S17" s="61">
        <v>0</v>
      </c>
      <c r="T17" s="107">
        <f t="shared" si="52"/>
        <v>29014</v>
      </c>
      <c r="U17" s="62">
        <f t="shared" si="7"/>
        <v>33.081352260418448</v>
      </c>
      <c r="V17" s="110">
        <v>11132</v>
      </c>
      <c r="W17" s="62">
        <f t="shared" ref="W17" si="141">V17/V$19*100</f>
        <v>24.230024160372636</v>
      </c>
      <c r="X17" s="61">
        <v>16860</v>
      </c>
      <c r="Y17" s="62">
        <f t="shared" ref="Y17" si="142">X17/X$19*100</f>
        <v>43.245184292199959</v>
      </c>
      <c r="Z17" s="61">
        <v>0</v>
      </c>
      <c r="AA17" s="107">
        <f t="shared" si="55"/>
        <v>27992</v>
      </c>
      <c r="AB17" s="62">
        <f t="shared" si="10"/>
        <v>32.958907335452722</v>
      </c>
      <c r="AC17" s="110">
        <v>10250</v>
      </c>
      <c r="AD17" s="62">
        <f t="shared" ref="AD17" si="143">AC17/AC$19*100</f>
        <v>23.962034785861231</v>
      </c>
      <c r="AE17" s="61">
        <v>15144</v>
      </c>
      <c r="AF17" s="62">
        <f t="shared" ref="AF17" si="144">AE17/AE$19*100</f>
        <v>42.631534498775444</v>
      </c>
      <c r="AG17" s="61">
        <v>0</v>
      </c>
      <c r="AH17" s="107">
        <f t="shared" si="58"/>
        <v>25394</v>
      </c>
      <c r="AI17" s="62">
        <f t="shared" si="13"/>
        <v>32.432087255265074</v>
      </c>
      <c r="AJ17" s="110">
        <v>8986</v>
      </c>
      <c r="AK17" s="62">
        <f>AJ17/AJ$19*100</f>
        <v>23.721654655368127</v>
      </c>
      <c r="AL17" s="61">
        <v>12928</v>
      </c>
      <c r="AM17" s="62">
        <f t="shared" ref="AM17" si="145">AL17/AL$19*100</f>
        <v>41.817887756752384</v>
      </c>
      <c r="AN17" s="61">
        <v>0</v>
      </c>
      <c r="AO17" s="107">
        <f t="shared" si="61"/>
        <v>21914</v>
      </c>
      <c r="AP17" s="62">
        <f t="shared" ref="AP17" si="146">AO17/AO$19*100</f>
        <v>31.853596139310426</v>
      </c>
      <c r="AQ17" s="110">
        <v>7512</v>
      </c>
      <c r="AR17" s="62">
        <f t="shared" ref="AR17" si="147">AQ17/AQ$19*100</f>
        <v>23.213844252163167</v>
      </c>
      <c r="AS17" s="61">
        <v>10382</v>
      </c>
      <c r="AT17" s="62">
        <f t="shared" ref="AT17" si="148">AS17/AS$19*100</f>
        <v>40.464590560081071</v>
      </c>
      <c r="AU17" s="61">
        <v>0</v>
      </c>
      <c r="AV17" s="107">
        <f t="shared" si="65"/>
        <v>17894</v>
      </c>
      <c r="AW17" s="62">
        <f t="shared" si="19"/>
        <v>30.842684040884567</v>
      </c>
      <c r="AX17" s="110">
        <v>5638</v>
      </c>
      <c r="AY17" s="62">
        <f t="shared" si="20"/>
        <v>22.302215189873419</v>
      </c>
      <c r="AZ17" s="61">
        <v>7394</v>
      </c>
      <c r="BA17" s="62">
        <f t="shared" si="21"/>
        <v>38.548563682811114</v>
      </c>
      <c r="BB17" s="61">
        <v>0</v>
      </c>
      <c r="BC17" s="107">
        <f t="shared" si="66"/>
        <v>13032</v>
      </c>
      <c r="BD17" s="62">
        <f t="shared" si="22"/>
        <v>29.31108162209577</v>
      </c>
      <c r="BE17" s="110">
        <v>3490</v>
      </c>
      <c r="BF17" s="62">
        <f t="shared" si="23"/>
        <v>20.983645983645985</v>
      </c>
      <c r="BG17" s="61">
        <v>4201</v>
      </c>
      <c r="BH17" s="62">
        <f t="shared" si="24"/>
        <v>35.376842105263158</v>
      </c>
      <c r="BI17" s="61">
        <v>0</v>
      </c>
      <c r="BJ17" s="107">
        <f t="shared" si="67"/>
        <v>7691</v>
      </c>
      <c r="BK17" s="62">
        <f t="shared" si="25"/>
        <v>26.979338408110287</v>
      </c>
      <c r="BL17" s="110">
        <v>1528</v>
      </c>
      <c r="BM17" s="62">
        <f t="shared" si="26"/>
        <v>19.484825299668451</v>
      </c>
      <c r="BN17" s="61">
        <v>1651</v>
      </c>
      <c r="BO17" s="62">
        <f t="shared" si="27"/>
        <v>31.75</v>
      </c>
      <c r="BP17" s="61">
        <v>0</v>
      </c>
      <c r="BQ17" s="107">
        <f t="shared" si="68"/>
        <v>3179</v>
      </c>
      <c r="BR17" s="62">
        <f t="shared" si="28"/>
        <v>24.375095844195677</v>
      </c>
      <c r="BS17" s="110">
        <v>439</v>
      </c>
      <c r="BT17" s="62">
        <f t="shared" si="29"/>
        <v>19.855269109000453</v>
      </c>
      <c r="BU17" s="61">
        <v>440</v>
      </c>
      <c r="BV17" s="62">
        <f t="shared" si="30"/>
        <v>30.619345859429366</v>
      </c>
      <c r="BW17" s="61">
        <v>0</v>
      </c>
      <c r="BX17" s="107">
        <f t="shared" si="69"/>
        <v>879</v>
      </c>
      <c r="BY17" s="62">
        <f t="shared" si="31"/>
        <v>24.095394736842106</v>
      </c>
      <c r="BZ17" s="110">
        <v>82</v>
      </c>
      <c r="CA17" s="62">
        <f t="shared" si="32"/>
        <v>21.354166666666664</v>
      </c>
      <c r="CB17" s="61">
        <v>83</v>
      </c>
      <c r="CC17" s="62">
        <f t="shared" si="33"/>
        <v>32.936507936507937</v>
      </c>
      <c r="CD17" s="61">
        <v>0</v>
      </c>
      <c r="CE17" s="107">
        <f t="shared" si="70"/>
        <v>165</v>
      </c>
      <c r="CF17" s="62">
        <f t="shared" si="34"/>
        <v>25.943396226415093</v>
      </c>
      <c r="CG17" s="110">
        <v>8</v>
      </c>
      <c r="CH17" s="62">
        <f t="shared" si="35"/>
        <v>18.604651162790699</v>
      </c>
      <c r="CI17" s="61">
        <v>21</v>
      </c>
      <c r="CJ17" s="62">
        <f t="shared" si="36"/>
        <v>42.857142857142854</v>
      </c>
      <c r="CK17" s="61">
        <v>0</v>
      </c>
      <c r="CL17" s="107">
        <f t="shared" si="71"/>
        <v>29</v>
      </c>
      <c r="CM17" s="62">
        <f t="shared" si="37"/>
        <v>31.521739130434785</v>
      </c>
      <c r="CN17" s="110">
        <v>3</v>
      </c>
      <c r="CO17" s="62">
        <f t="shared" si="38"/>
        <v>14.285714285714285</v>
      </c>
      <c r="CP17" s="61">
        <v>11</v>
      </c>
      <c r="CQ17" s="62">
        <f t="shared" si="39"/>
        <v>55.000000000000007</v>
      </c>
      <c r="CR17" s="61">
        <v>0</v>
      </c>
      <c r="CS17" s="107">
        <f t="shared" si="72"/>
        <v>14</v>
      </c>
      <c r="CT17" s="62">
        <f t="shared" si="40"/>
        <v>34.146341463414636</v>
      </c>
      <c r="CU17" s="110">
        <v>0</v>
      </c>
      <c r="CV17" s="62">
        <f t="shared" si="41"/>
        <v>0</v>
      </c>
      <c r="CW17" s="61">
        <v>3</v>
      </c>
      <c r="CX17" s="62">
        <f t="shared" si="42"/>
        <v>60</v>
      </c>
      <c r="CY17" s="61">
        <v>0</v>
      </c>
      <c r="CZ17" s="107">
        <f t="shared" si="73"/>
        <v>3</v>
      </c>
      <c r="DA17" s="62">
        <f t="shared" si="43"/>
        <v>33.333333333333329</v>
      </c>
      <c r="DB17" s="110">
        <v>0</v>
      </c>
      <c r="DC17" s="62">
        <f t="shared" si="44"/>
        <v>0</v>
      </c>
      <c r="DD17" s="61">
        <v>2</v>
      </c>
      <c r="DE17" s="62">
        <f t="shared" si="45"/>
        <v>66.666666666666657</v>
      </c>
      <c r="DF17" s="61">
        <v>0</v>
      </c>
      <c r="DG17" s="107">
        <f t="shared" si="74"/>
        <v>2</v>
      </c>
      <c r="DH17" s="62">
        <f t="shared" si="46"/>
        <v>50</v>
      </c>
      <c r="DI17" s="110">
        <v>0</v>
      </c>
      <c r="DJ17" s="62">
        <v>0</v>
      </c>
      <c r="DK17" s="61">
        <v>0</v>
      </c>
      <c r="DL17" s="62">
        <f t="shared" si="47"/>
        <v>0</v>
      </c>
      <c r="DM17" s="61">
        <v>0</v>
      </c>
      <c r="DN17" s="107">
        <f t="shared" si="75"/>
        <v>0</v>
      </c>
      <c r="DO17" s="62">
        <f t="shared" si="48"/>
        <v>0</v>
      </c>
      <c r="DP17" s="110">
        <v>0</v>
      </c>
      <c r="DQ17" s="62">
        <v>0</v>
      </c>
      <c r="DR17" s="61">
        <v>0</v>
      </c>
      <c r="DS17" s="62">
        <f t="shared" si="49"/>
        <v>0</v>
      </c>
      <c r="DT17" s="61">
        <v>0</v>
      </c>
      <c r="DU17" s="107">
        <f t="shared" si="76"/>
        <v>0</v>
      </c>
      <c r="DV17" s="62">
        <f t="shared" si="50"/>
        <v>0</v>
      </c>
      <c r="DW17" s="110">
        <v>0</v>
      </c>
      <c r="DX17" s="62">
        <v>0</v>
      </c>
      <c r="DY17" s="61">
        <v>0</v>
      </c>
      <c r="DZ17" s="62">
        <v>0</v>
      </c>
      <c r="EA17" s="61">
        <v>0</v>
      </c>
      <c r="EB17" s="107">
        <f t="shared" si="77"/>
        <v>0</v>
      </c>
      <c r="EC17" s="63">
        <v>0</v>
      </c>
    </row>
    <row r="18" spans="1:1001" s="6" customFormat="1" ht="12.75" x14ac:dyDescent="0.2">
      <c r="A18" s="42"/>
      <c r="B18" s="65"/>
      <c r="C18" s="66"/>
      <c r="D18" s="67"/>
      <c r="E18" s="66"/>
      <c r="F18" s="67"/>
      <c r="G18" s="68"/>
      <c r="H18" s="110"/>
      <c r="I18" s="64"/>
      <c r="J18" s="61"/>
      <c r="K18" s="64"/>
      <c r="L18" s="61"/>
      <c r="M18" s="61"/>
      <c r="N18" s="64"/>
      <c r="O18" s="110"/>
      <c r="P18" s="64"/>
      <c r="Q18" s="61"/>
      <c r="R18" s="64"/>
      <c r="S18" s="61"/>
      <c r="T18" s="61"/>
      <c r="U18" s="64"/>
      <c r="V18" s="110"/>
      <c r="W18" s="64"/>
      <c r="X18" s="61"/>
      <c r="Y18" s="64"/>
      <c r="Z18" s="61"/>
      <c r="AA18" s="61"/>
      <c r="AB18" s="64"/>
      <c r="AC18" s="110"/>
      <c r="AD18" s="64"/>
      <c r="AE18" s="61"/>
      <c r="AF18" s="64"/>
      <c r="AG18" s="61"/>
      <c r="AH18" s="61"/>
      <c r="AI18" s="64"/>
      <c r="AJ18" s="110"/>
      <c r="AK18" s="64"/>
      <c r="AL18" s="61"/>
      <c r="AM18" s="64"/>
      <c r="AN18" s="61"/>
      <c r="AO18" s="61"/>
      <c r="AP18" s="64"/>
      <c r="AQ18" s="110"/>
      <c r="AR18" s="64"/>
      <c r="AS18" s="61"/>
      <c r="AT18" s="64"/>
      <c r="AU18" s="61"/>
      <c r="AV18" s="61"/>
      <c r="AW18" s="64"/>
      <c r="AX18" s="110"/>
      <c r="AY18" s="64"/>
      <c r="AZ18" s="61"/>
      <c r="BA18" s="64"/>
      <c r="BB18" s="61"/>
      <c r="BC18" s="61"/>
      <c r="BD18" s="64"/>
      <c r="BE18" s="110"/>
      <c r="BF18" s="64"/>
      <c r="BG18" s="61"/>
      <c r="BH18" s="64"/>
      <c r="BI18" s="61"/>
      <c r="BJ18" s="61"/>
      <c r="BK18" s="64"/>
      <c r="BL18" s="110"/>
      <c r="BM18" s="64"/>
      <c r="BN18" s="61"/>
      <c r="BO18" s="64"/>
      <c r="BP18" s="61"/>
      <c r="BQ18" s="61"/>
      <c r="BR18" s="64"/>
      <c r="BS18" s="110"/>
      <c r="BT18" s="64"/>
      <c r="BU18" s="61"/>
      <c r="BV18" s="64"/>
      <c r="BW18" s="61"/>
      <c r="BX18" s="61"/>
      <c r="BY18" s="64"/>
      <c r="BZ18" s="110"/>
      <c r="CA18" s="64"/>
      <c r="CB18" s="61"/>
      <c r="CC18" s="64"/>
      <c r="CD18" s="61"/>
      <c r="CE18" s="61"/>
      <c r="CF18" s="64"/>
      <c r="CG18" s="110"/>
      <c r="CH18" s="64"/>
      <c r="CI18" s="61"/>
      <c r="CJ18" s="64"/>
      <c r="CK18" s="61"/>
      <c r="CL18" s="61"/>
      <c r="CM18" s="64"/>
      <c r="CN18" s="110"/>
      <c r="CO18" s="64"/>
      <c r="CP18" s="61"/>
      <c r="CQ18" s="64"/>
      <c r="CR18" s="61"/>
      <c r="CS18" s="61"/>
      <c r="CT18" s="64"/>
      <c r="CU18" s="110"/>
      <c r="CV18" s="64"/>
      <c r="CW18" s="61"/>
      <c r="CX18" s="64"/>
      <c r="CY18" s="61"/>
      <c r="CZ18" s="61"/>
      <c r="DA18" s="64"/>
      <c r="DB18" s="110"/>
      <c r="DC18" s="64"/>
      <c r="DD18" s="61"/>
      <c r="DE18" s="64"/>
      <c r="DF18" s="61"/>
      <c r="DG18" s="61"/>
      <c r="DH18" s="64"/>
      <c r="DI18" s="110"/>
      <c r="DJ18" s="64"/>
      <c r="DK18" s="61"/>
      <c r="DL18" s="64"/>
      <c r="DM18" s="61"/>
      <c r="DN18" s="61"/>
      <c r="DO18" s="64"/>
      <c r="DP18" s="110"/>
      <c r="DQ18" s="64"/>
      <c r="DR18" s="61"/>
      <c r="DS18" s="64"/>
      <c r="DT18" s="61"/>
      <c r="DU18" s="61"/>
      <c r="DV18" s="64"/>
      <c r="DW18" s="110"/>
      <c r="DX18" s="64"/>
      <c r="DY18" s="61"/>
      <c r="DZ18" s="64"/>
      <c r="EA18" s="61"/>
      <c r="EB18" s="61"/>
      <c r="EC18" s="69"/>
    </row>
    <row r="19" spans="1:1001" s="7" customFormat="1" ht="12.75" x14ac:dyDescent="0.2">
      <c r="A19" s="9" t="s">
        <v>7</v>
      </c>
      <c r="B19" s="56">
        <f t="shared" ref="B19:G19" si="149">SUM(B7:B17)</f>
        <v>161128679</v>
      </c>
      <c r="C19" s="70">
        <f t="shared" si="149"/>
        <v>100</v>
      </c>
      <c r="D19" s="58">
        <f t="shared" si="149"/>
        <v>166038755</v>
      </c>
      <c r="E19" s="70">
        <f t="shared" si="149"/>
        <v>100</v>
      </c>
      <c r="F19" s="58">
        <f t="shared" si="149"/>
        <v>327167434</v>
      </c>
      <c r="G19" s="71">
        <f t="shared" si="149"/>
        <v>99.999999999999986</v>
      </c>
      <c r="H19" s="189">
        <f t="shared" ref="H19:M19" si="150">SUM(H7:H18)</f>
        <v>47575</v>
      </c>
      <c r="I19" s="72">
        <f t="shared" si="150"/>
        <v>100</v>
      </c>
      <c r="J19" s="182">
        <f t="shared" si="150"/>
        <v>40666</v>
      </c>
      <c r="K19" s="72">
        <f t="shared" si="150"/>
        <v>100</v>
      </c>
      <c r="L19" s="182">
        <f t="shared" si="150"/>
        <v>0</v>
      </c>
      <c r="M19" s="182">
        <f t="shared" si="150"/>
        <v>88241</v>
      </c>
      <c r="N19" s="72">
        <f>SUM(N7:N17)</f>
        <v>100</v>
      </c>
      <c r="O19" s="189">
        <f t="shared" ref="O19:T19" si="151">SUM(O7:O18)</f>
        <v>47300</v>
      </c>
      <c r="P19" s="72">
        <f t="shared" si="151"/>
        <v>100</v>
      </c>
      <c r="Q19" s="182">
        <f t="shared" si="151"/>
        <v>40405</v>
      </c>
      <c r="R19" s="72">
        <f t="shared" si="151"/>
        <v>100</v>
      </c>
      <c r="S19" s="182">
        <f t="shared" si="151"/>
        <v>0</v>
      </c>
      <c r="T19" s="182">
        <f t="shared" si="151"/>
        <v>87705</v>
      </c>
      <c r="U19" s="72">
        <f>SUM(U7:U17)</f>
        <v>100</v>
      </c>
      <c r="V19" s="189">
        <f>SUM(V7:V18)</f>
        <v>45943</v>
      </c>
      <c r="W19" s="72">
        <f>SUM(W7:W18)</f>
        <v>100</v>
      </c>
      <c r="X19" s="182">
        <f>SUM(X7:X18)</f>
        <v>38987</v>
      </c>
      <c r="Y19" s="72">
        <f>SUM(Y7:Y18)</f>
        <v>100</v>
      </c>
      <c r="Z19" s="182">
        <v>0</v>
      </c>
      <c r="AA19" s="182">
        <f t="shared" ref="AA19" si="152">SUM(AA7:AA18)</f>
        <v>84930</v>
      </c>
      <c r="AB19" s="72">
        <f>SUM(AB7:AB17)</f>
        <v>100</v>
      </c>
      <c r="AC19" s="189">
        <f>SUM(AC7:AC18)</f>
        <v>42776</v>
      </c>
      <c r="AD19" s="72">
        <f>SUM(AD7:AD18)</f>
        <v>100</v>
      </c>
      <c r="AE19" s="182">
        <f>SUM(AE7:AE18)</f>
        <v>35523</v>
      </c>
      <c r="AF19" s="72">
        <f>SUM(AF7:AF18)</f>
        <v>100</v>
      </c>
      <c r="AG19" s="182">
        <v>0</v>
      </c>
      <c r="AH19" s="182">
        <f t="shared" ref="AH19" si="153">SUM(AH7:AH18)</f>
        <v>78299</v>
      </c>
      <c r="AI19" s="72">
        <f>SUM(AI7:AI17)</f>
        <v>100</v>
      </c>
      <c r="AJ19" s="189">
        <f>SUM(AJ7:AJ18)</f>
        <v>37881</v>
      </c>
      <c r="AK19" s="72">
        <f>SUM(AK7:AK17)</f>
        <v>100</v>
      </c>
      <c r="AL19" s="182">
        <f>SUM(AL7:AL18)</f>
        <v>30915</v>
      </c>
      <c r="AM19" s="72">
        <f>SUM(AM7:AM17)</f>
        <v>100</v>
      </c>
      <c r="AN19" s="182">
        <v>0</v>
      </c>
      <c r="AO19" s="182">
        <f t="shared" ref="AO19" si="154">SUM(AO7:AO18)</f>
        <v>68796</v>
      </c>
      <c r="AP19" s="72">
        <f>SUM(AP7:AP17)</f>
        <v>100</v>
      </c>
      <c r="AQ19" s="189">
        <f>SUM(AQ7:AQ18)</f>
        <v>32360</v>
      </c>
      <c r="AR19" s="72">
        <f>SUM(AR7:AR17)</f>
        <v>100</v>
      </c>
      <c r="AS19" s="182">
        <f>SUM(AS7:AS18)</f>
        <v>25657</v>
      </c>
      <c r="AT19" s="72">
        <f>SUM(AT7:AT17)</f>
        <v>100</v>
      </c>
      <c r="AU19" s="182">
        <v>0</v>
      </c>
      <c r="AV19" s="182">
        <f t="shared" ref="AV19" si="155">SUM(AV7:AV18)</f>
        <v>58017</v>
      </c>
      <c r="AW19" s="72">
        <f>SUM(AW7:AW17)</f>
        <v>100</v>
      </c>
      <c r="AX19" s="189">
        <f>SUM(AX7:AX18)</f>
        <v>25280</v>
      </c>
      <c r="AY19" s="72">
        <f>SUM(AY7:AY17)</f>
        <v>100.00000000000001</v>
      </c>
      <c r="AZ19" s="182">
        <f>SUM(AZ7:AZ18)</f>
        <v>19181</v>
      </c>
      <c r="BA19" s="72">
        <f>SUM(BA7:BA17)</f>
        <v>100</v>
      </c>
      <c r="BB19" s="182">
        <v>0</v>
      </c>
      <c r="BC19" s="182">
        <f t="shared" ref="BC19" si="156">SUM(BC7:BC18)</f>
        <v>44461</v>
      </c>
      <c r="BD19" s="72">
        <f>SUM(BD7:BD17)</f>
        <v>100</v>
      </c>
      <c r="BE19" s="189">
        <f>SUM(BE7:BE18)</f>
        <v>16632</v>
      </c>
      <c r="BF19" s="72">
        <f>SUM(BF7:BF17)</f>
        <v>100.00000000000001</v>
      </c>
      <c r="BG19" s="182">
        <f>SUM(BG7:BG18)</f>
        <v>11875</v>
      </c>
      <c r="BH19" s="72">
        <f>SUM(BH7:BH17)</f>
        <v>100</v>
      </c>
      <c r="BI19" s="182">
        <v>0</v>
      </c>
      <c r="BJ19" s="182">
        <f t="shared" ref="BJ19" si="157">SUM(BJ7:BJ18)</f>
        <v>28507</v>
      </c>
      <c r="BK19" s="72">
        <f>SUM(BK7:BK17)</f>
        <v>100</v>
      </c>
      <c r="BL19" s="189">
        <f>SUM(BL7:BL18)</f>
        <v>7842</v>
      </c>
      <c r="BM19" s="72">
        <f>SUM(BM7:BM18)</f>
        <v>100</v>
      </c>
      <c r="BN19" s="182">
        <f>SUM(BN7:BN18)</f>
        <v>5200</v>
      </c>
      <c r="BO19" s="72">
        <f>SUM(BO7:BO18)</f>
        <v>100</v>
      </c>
      <c r="BP19" s="182">
        <v>0</v>
      </c>
      <c r="BQ19" s="182">
        <f t="shared" ref="BQ19" si="158">SUM(BQ7:BQ18)</f>
        <v>13042</v>
      </c>
      <c r="BR19" s="72">
        <f>SUM(BR7:BR17)</f>
        <v>100</v>
      </c>
      <c r="BS19" s="189">
        <f>SUM(BS7:BS18)</f>
        <v>2211</v>
      </c>
      <c r="BT19" s="72">
        <f>SUM(BT7:BT18)</f>
        <v>100</v>
      </c>
      <c r="BU19" s="182">
        <f>SUM(BU7:BU18)</f>
        <v>1437</v>
      </c>
      <c r="BV19" s="72">
        <f>SUM(BV7:BV18)</f>
        <v>100</v>
      </c>
      <c r="BW19" s="182">
        <v>0</v>
      </c>
      <c r="BX19" s="182">
        <f t="shared" ref="BX19" si="159">SUM(BX7:BX18)</f>
        <v>3648</v>
      </c>
      <c r="BY19" s="72">
        <f>SUM(BY7:BY17)</f>
        <v>100</v>
      </c>
      <c r="BZ19" s="189">
        <f>SUM(BZ7:BZ18)</f>
        <v>384</v>
      </c>
      <c r="CA19" s="72">
        <f>SUM(CA7:CA18)</f>
        <v>100</v>
      </c>
      <c r="CB19" s="182">
        <f>SUM(CB7:CB18)</f>
        <v>252</v>
      </c>
      <c r="CC19" s="72">
        <f>SUM(CC7:CC18)</f>
        <v>100</v>
      </c>
      <c r="CD19" s="182">
        <v>0</v>
      </c>
      <c r="CE19" s="182">
        <f t="shared" ref="CE19" si="160">SUM(CE7:CE18)</f>
        <v>636</v>
      </c>
      <c r="CF19" s="72">
        <f>SUM(CF7:CF17)</f>
        <v>100</v>
      </c>
      <c r="CG19" s="189">
        <f>SUM(CG7:CG18)</f>
        <v>43</v>
      </c>
      <c r="CH19" s="72">
        <f>SUM(CH7:CH18)</f>
        <v>100</v>
      </c>
      <c r="CI19" s="182">
        <f>SUM(CI7:CI18)</f>
        <v>49</v>
      </c>
      <c r="CJ19" s="72">
        <f>SUM(CJ7:CJ18)</f>
        <v>100</v>
      </c>
      <c r="CK19" s="182">
        <v>0</v>
      </c>
      <c r="CL19" s="182">
        <f t="shared" ref="CL19" si="161">SUM(CL7:CL18)</f>
        <v>92</v>
      </c>
      <c r="CM19" s="72">
        <f>SUM(CM7:CM17)</f>
        <v>100</v>
      </c>
      <c r="CN19" s="189">
        <f>SUM(CN7:CN18)</f>
        <v>21</v>
      </c>
      <c r="CO19" s="72">
        <f>SUM(CO7:CO18)</f>
        <v>99.999999999999972</v>
      </c>
      <c r="CP19" s="182">
        <f>SUM(CP7:CP18)</f>
        <v>20</v>
      </c>
      <c r="CQ19" s="72">
        <f>SUM(CQ7:CQ18)</f>
        <v>100</v>
      </c>
      <c r="CR19" s="182">
        <v>0</v>
      </c>
      <c r="CS19" s="182">
        <f t="shared" ref="CS19" si="162">SUM(CS7:CS18)</f>
        <v>41</v>
      </c>
      <c r="CT19" s="72">
        <f>SUM(CT7:CT17)</f>
        <v>100</v>
      </c>
      <c r="CU19" s="189">
        <f>SUM(CU7:CU18)</f>
        <v>4</v>
      </c>
      <c r="CV19" s="72">
        <f>SUM(CV7:CV18)</f>
        <v>100</v>
      </c>
      <c r="CW19" s="182">
        <f>SUM(CW7:CW18)</f>
        <v>5</v>
      </c>
      <c r="CX19" s="72">
        <f>SUM(CX7:CX18)</f>
        <v>100</v>
      </c>
      <c r="CY19" s="182">
        <v>0</v>
      </c>
      <c r="CZ19" s="182">
        <f t="shared" ref="CZ19" si="163">SUM(CZ7:CZ18)</f>
        <v>9</v>
      </c>
      <c r="DA19" s="72">
        <f>SUM(DA7:DA17)</f>
        <v>99.999999999999986</v>
      </c>
      <c r="DB19" s="189">
        <f>SUM(DB7:DB18)</f>
        <v>1</v>
      </c>
      <c r="DC19" s="72">
        <f>SUM(DC7:DC18)</f>
        <v>100</v>
      </c>
      <c r="DD19" s="182">
        <f>SUM(DD7:DD18)</f>
        <v>3</v>
      </c>
      <c r="DE19" s="72">
        <f>SUM(DE7:DE18)</f>
        <v>99.999999999999986</v>
      </c>
      <c r="DF19" s="182">
        <v>0</v>
      </c>
      <c r="DG19" s="182">
        <f t="shared" ref="DG19" si="164">SUM(DG7:DG18)</f>
        <v>4</v>
      </c>
      <c r="DH19" s="72">
        <f>SUM(DH7:DH17)</f>
        <v>100</v>
      </c>
      <c r="DI19" s="189">
        <f>SUM(DI7:DI18)</f>
        <v>0</v>
      </c>
      <c r="DJ19" s="72">
        <f>SUM(DJ7:DJ18)</f>
        <v>0</v>
      </c>
      <c r="DK19" s="182">
        <f>SUM(DK7:DK18)</f>
        <v>1</v>
      </c>
      <c r="DL19" s="72">
        <f>SUM(DL7:DL18)</f>
        <v>100</v>
      </c>
      <c r="DM19" s="182">
        <v>0</v>
      </c>
      <c r="DN19" s="182">
        <f t="shared" ref="DN19" si="165">SUM(DN7:DN18)</f>
        <v>1</v>
      </c>
      <c r="DO19" s="72">
        <f>SUM(DO7:DO17)</f>
        <v>100</v>
      </c>
      <c r="DP19" s="189">
        <f>SUM(DP7:DP18)</f>
        <v>0</v>
      </c>
      <c r="DQ19" s="72">
        <f>SUM(DQ7:DQ18)</f>
        <v>0</v>
      </c>
      <c r="DR19" s="182">
        <f>SUM(DR7:DR18)</f>
        <v>1</v>
      </c>
      <c r="DS19" s="72">
        <f>SUM(DS7:DS18)</f>
        <v>100</v>
      </c>
      <c r="DT19" s="182">
        <v>0</v>
      </c>
      <c r="DU19" s="182">
        <f t="shared" ref="DU19" si="166">SUM(DU7:DU18)</f>
        <v>1</v>
      </c>
      <c r="DV19" s="72">
        <f>SUM(DV7:DV17)</f>
        <v>100</v>
      </c>
      <c r="DW19" s="189">
        <f>SUM(DW7:DW18)</f>
        <v>0</v>
      </c>
      <c r="DX19" s="72">
        <v>0</v>
      </c>
      <c r="DY19" s="182">
        <f>SUM(DY7:DY18)</f>
        <v>0</v>
      </c>
      <c r="DZ19" s="72">
        <v>0</v>
      </c>
      <c r="EA19" s="182">
        <v>0</v>
      </c>
      <c r="EB19" s="182">
        <f t="shared" ref="EB19" si="167">SUM(EB7:EB18)</f>
        <v>0</v>
      </c>
      <c r="EC19" s="178">
        <v>0</v>
      </c>
    </row>
    <row r="20" spans="1:1001" s="6" customFormat="1" ht="12.75" x14ac:dyDescent="0.2">
      <c r="A20" s="10"/>
      <c r="B20" s="65"/>
      <c r="C20" s="67"/>
      <c r="D20" s="67"/>
      <c r="E20" s="67"/>
      <c r="F20" s="67"/>
      <c r="G20" s="73"/>
      <c r="H20" s="110"/>
      <c r="I20" s="61"/>
      <c r="J20" s="61"/>
      <c r="K20" s="61"/>
      <c r="L20" s="61"/>
      <c r="M20" s="61"/>
      <c r="N20" s="74"/>
      <c r="O20" s="110"/>
      <c r="P20" s="61"/>
      <c r="Q20" s="61"/>
      <c r="R20" s="61"/>
      <c r="S20" s="61"/>
      <c r="T20" s="61"/>
      <c r="U20" s="74"/>
      <c r="V20" s="110"/>
      <c r="W20" s="61"/>
      <c r="X20" s="61"/>
      <c r="Y20" s="61"/>
      <c r="Z20" s="61"/>
      <c r="AA20" s="61"/>
      <c r="AB20" s="74"/>
      <c r="AC20" s="110"/>
      <c r="AD20" s="61"/>
      <c r="AE20" s="61"/>
      <c r="AF20" s="61"/>
      <c r="AG20" s="61"/>
      <c r="AH20" s="61"/>
      <c r="AI20" s="74"/>
      <c r="AJ20" s="110"/>
      <c r="AK20" s="61"/>
      <c r="AL20" s="61"/>
      <c r="AM20" s="61"/>
      <c r="AN20" s="61"/>
      <c r="AO20" s="61"/>
      <c r="AP20" s="61"/>
      <c r="AQ20" s="110"/>
      <c r="AR20" s="61"/>
      <c r="AS20" s="61"/>
      <c r="AT20" s="61"/>
      <c r="AU20" s="61"/>
      <c r="AV20" s="61"/>
      <c r="AW20" s="74"/>
      <c r="AX20" s="110"/>
      <c r="AY20" s="61"/>
      <c r="AZ20" s="61"/>
      <c r="BA20" s="61"/>
      <c r="BB20" s="61"/>
      <c r="BC20" s="61"/>
      <c r="BD20" s="74"/>
      <c r="BE20" s="110"/>
      <c r="BF20" s="61"/>
      <c r="BG20" s="61"/>
      <c r="BH20" s="61"/>
      <c r="BI20" s="61"/>
      <c r="BJ20" s="61"/>
      <c r="BK20" s="74"/>
      <c r="BL20" s="110"/>
      <c r="BM20" s="61"/>
      <c r="BN20" s="61"/>
      <c r="BO20" s="61"/>
      <c r="BP20" s="61"/>
      <c r="BQ20" s="61"/>
      <c r="BR20" s="74"/>
      <c r="BS20" s="110"/>
      <c r="BT20" s="61"/>
      <c r="BU20" s="61"/>
      <c r="BV20" s="61"/>
      <c r="BW20" s="61"/>
      <c r="BX20" s="61"/>
      <c r="BY20" s="74"/>
      <c r="BZ20" s="110"/>
      <c r="CA20" s="61"/>
      <c r="CB20" s="61"/>
      <c r="CC20" s="61"/>
      <c r="CD20" s="61"/>
      <c r="CE20" s="61"/>
      <c r="CF20" s="74"/>
      <c r="CG20" s="110"/>
      <c r="CH20" s="61"/>
      <c r="CI20" s="61"/>
      <c r="CJ20" s="61"/>
      <c r="CK20" s="61"/>
      <c r="CL20" s="61"/>
      <c r="CM20" s="74"/>
      <c r="CN20" s="110"/>
      <c r="CO20" s="61"/>
      <c r="CP20" s="61"/>
      <c r="CQ20" s="61"/>
      <c r="CR20" s="61"/>
      <c r="CS20" s="61"/>
      <c r="CT20" s="74"/>
      <c r="CU20" s="110"/>
      <c r="CV20" s="61"/>
      <c r="CW20" s="61"/>
      <c r="CX20" s="61"/>
      <c r="CY20" s="61"/>
      <c r="CZ20" s="61"/>
      <c r="DA20" s="74"/>
      <c r="DB20" s="110"/>
      <c r="DC20" s="61"/>
      <c r="DD20" s="61"/>
      <c r="DE20" s="61"/>
      <c r="DF20" s="61"/>
      <c r="DG20" s="61"/>
      <c r="DH20" s="74"/>
      <c r="DI20" s="110"/>
      <c r="DJ20" s="61"/>
      <c r="DK20" s="61"/>
      <c r="DL20" s="61"/>
      <c r="DM20" s="61"/>
      <c r="DN20" s="61"/>
      <c r="DO20" s="74"/>
      <c r="DP20" s="110"/>
      <c r="DQ20" s="61"/>
      <c r="DR20" s="61"/>
      <c r="DS20" s="61"/>
      <c r="DT20" s="61"/>
      <c r="DU20" s="61"/>
      <c r="DV20" s="74"/>
      <c r="DW20" s="110"/>
      <c r="DX20" s="61"/>
      <c r="DY20" s="61"/>
      <c r="DZ20" s="61"/>
      <c r="EA20" s="61"/>
      <c r="EB20" s="61"/>
      <c r="EC20" s="74"/>
    </row>
    <row r="21" spans="1:1001" s="6" customFormat="1" ht="12.75" x14ac:dyDescent="0.2">
      <c r="A21" s="10" t="s">
        <v>6</v>
      </c>
      <c r="B21" s="75">
        <v>0</v>
      </c>
      <c r="C21" s="76"/>
      <c r="D21" s="76">
        <v>0</v>
      </c>
      <c r="E21" s="76"/>
      <c r="F21" s="76">
        <v>0</v>
      </c>
      <c r="G21" s="77"/>
      <c r="H21" s="128">
        <v>0</v>
      </c>
      <c r="I21" s="129"/>
      <c r="J21" s="129">
        <v>0</v>
      </c>
      <c r="K21" s="129"/>
      <c r="L21" s="130">
        <v>2</v>
      </c>
      <c r="M21" s="129">
        <f>L21+J21+H21</f>
        <v>2</v>
      </c>
      <c r="N21" s="131"/>
      <c r="O21" s="128">
        <v>0</v>
      </c>
      <c r="P21" s="129"/>
      <c r="Q21" s="129">
        <v>0</v>
      </c>
      <c r="R21" s="129"/>
      <c r="S21" s="130">
        <v>2</v>
      </c>
      <c r="T21" s="129">
        <f>S21+Q21+O21</f>
        <v>2</v>
      </c>
      <c r="U21" s="131"/>
      <c r="V21" s="128">
        <v>0</v>
      </c>
      <c r="W21" s="129"/>
      <c r="X21" s="129">
        <v>0</v>
      </c>
      <c r="Y21" s="129"/>
      <c r="Z21" s="130">
        <v>1</v>
      </c>
      <c r="AA21" s="129">
        <f>Z21+X21+V21</f>
        <v>1</v>
      </c>
      <c r="AB21" s="131"/>
      <c r="AC21" s="128">
        <v>0</v>
      </c>
      <c r="AD21" s="129"/>
      <c r="AE21" s="129">
        <v>0</v>
      </c>
      <c r="AF21" s="129"/>
      <c r="AG21" s="130">
        <v>1</v>
      </c>
      <c r="AH21" s="129">
        <f>AG21+AE21+AC21</f>
        <v>1</v>
      </c>
      <c r="AI21" s="131"/>
      <c r="AJ21" s="128">
        <v>0</v>
      </c>
      <c r="AK21" s="129"/>
      <c r="AL21" s="129">
        <v>0</v>
      </c>
      <c r="AM21" s="129"/>
      <c r="AN21" s="130">
        <v>1</v>
      </c>
      <c r="AO21" s="129">
        <f>AN21+AL21+AJ21</f>
        <v>1</v>
      </c>
      <c r="AP21" s="129"/>
      <c r="AQ21" s="128">
        <v>0</v>
      </c>
      <c r="AR21" s="129"/>
      <c r="AS21" s="129">
        <v>0</v>
      </c>
      <c r="AT21" s="129"/>
      <c r="AU21" s="130">
        <v>1</v>
      </c>
      <c r="AV21" s="129">
        <f>AU21+AS21+AQ21</f>
        <v>1</v>
      </c>
      <c r="AW21" s="129"/>
      <c r="AX21" s="128">
        <v>0</v>
      </c>
      <c r="AY21" s="129"/>
      <c r="AZ21" s="129">
        <v>0</v>
      </c>
      <c r="BA21" s="129"/>
      <c r="BB21" s="130">
        <v>1</v>
      </c>
      <c r="BC21" s="129">
        <f>BB21+AZ21+AX21</f>
        <v>1</v>
      </c>
      <c r="BD21" s="129"/>
      <c r="BE21" s="128">
        <v>0</v>
      </c>
      <c r="BF21" s="129"/>
      <c r="BG21" s="129">
        <v>0</v>
      </c>
      <c r="BH21" s="129"/>
      <c r="BI21" s="130">
        <v>1</v>
      </c>
      <c r="BJ21" s="129">
        <f>BI21+BG21+BE21</f>
        <v>1</v>
      </c>
      <c r="BK21" s="129"/>
      <c r="BL21" s="128">
        <v>0</v>
      </c>
      <c r="BM21" s="129"/>
      <c r="BN21" s="129">
        <v>0</v>
      </c>
      <c r="BO21" s="129"/>
      <c r="BP21" s="130">
        <v>1</v>
      </c>
      <c r="BQ21" s="129">
        <f>BP21+BN21+BL21</f>
        <v>1</v>
      </c>
      <c r="BR21" s="129"/>
      <c r="BS21" s="128">
        <v>0</v>
      </c>
      <c r="BT21" s="129"/>
      <c r="BU21" s="129">
        <v>0</v>
      </c>
      <c r="BV21" s="129"/>
      <c r="BW21" s="130">
        <v>0</v>
      </c>
      <c r="BX21" s="129">
        <f>BW21+BU21+BS21</f>
        <v>0</v>
      </c>
      <c r="BY21" s="129"/>
      <c r="BZ21" s="128">
        <v>0</v>
      </c>
      <c r="CA21" s="129"/>
      <c r="CB21" s="129">
        <v>0</v>
      </c>
      <c r="CC21" s="129"/>
      <c r="CD21" s="130">
        <v>0</v>
      </c>
      <c r="CE21" s="129">
        <f>CD21+CB21+BZ21</f>
        <v>0</v>
      </c>
      <c r="CF21" s="129"/>
      <c r="CG21" s="128">
        <v>0</v>
      </c>
      <c r="CH21" s="129"/>
      <c r="CI21" s="129">
        <v>0</v>
      </c>
      <c r="CJ21" s="129"/>
      <c r="CK21" s="130">
        <v>0</v>
      </c>
      <c r="CL21" s="129">
        <f>CK21+CI21+CG21</f>
        <v>0</v>
      </c>
      <c r="CM21" s="129"/>
      <c r="CN21" s="128">
        <v>0</v>
      </c>
      <c r="CO21" s="129"/>
      <c r="CP21" s="129">
        <v>0</v>
      </c>
      <c r="CQ21" s="129"/>
      <c r="CR21" s="130">
        <v>0</v>
      </c>
      <c r="CS21" s="129">
        <f>CR21+CP21+CN21</f>
        <v>0</v>
      </c>
      <c r="CT21" s="129"/>
      <c r="CU21" s="128">
        <v>0</v>
      </c>
      <c r="CV21" s="129"/>
      <c r="CW21" s="129">
        <v>0</v>
      </c>
      <c r="CX21" s="129"/>
      <c r="CY21" s="130">
        <v>0</v>
      </c>
      <c r="CZ21" s="129">
        <f>CY21+CW21+CU21</f>
        <v>0</v>
      </c>
      <c r="DA21" s="129"/>
      <c r="DB21" s="128">
        <v>0</v>
      </c>
      <c r="DC21" s="129"/>
      <c r="DD21" s="129">
        <v>0</v>
      </c>
      <c r="DE21" s="129"/>
      <c r="DF21" s="130">
        <v>0</v>
      </c>
      <c r="DG21" s="129">
        <f>DF21+DD21+DB21</f>
        <v>0</v>
      </c>
      <c r="DH21" s="129"/>
      <c r="DI21" s="128">
        <v>0</v>
      </c>
      <c r="DJ21" s="129"/>
      <c r="DK21" s="129">
        <v>0</v>
      </c>
      <c r="DL21" s="129"/>
      <c r="DM21" s="130">
        <v>0</v>
      </c>
      <c r="DN21" s="129">
        <f>DM21+DK21+DI21</f>
        <v>0</v>
      </c>
      <c r="DO21" s="129"/>
      <c r="DP21" s="128">
        <v>0</v>
      </c>
      <c r="DQ21" s="129"/>
      <c r="DR21" s="129">
        <v>0</v>
      </c>
      <c r="DS21" s="129"/>
      <c r="DT21" s="130">
        <v>0</v>
      </c>
      <c r="DU21" s="129">
        <f>DT21+DR21+DP21</f>
        <v>0</v>
      </c>
      <c r="DV21" s="129"/>
      <c r="DW21" s="128">
        <v>0</v>
      </c>
      <c r="DX21" s="129"/>
      <c r="DY21" s="129">
        <v>0</v>
      </c>
      <c r="DZ21" s="129"/>
      <c r="EA21" s="130">
        <v>0</v>
      </c>
      <c r="EB21" s="129">
        <f>EA21+DY21+DW21</f>
        <v>0</v>
      </c>
      <c r="EC21" s="131"/>
    </row>
    <row r="22" spans="1:1001" s="4" customFormat="1" ht="12.75" x14ac:dyDescent="0.2">
      <c r="A22" s="8" t="s">
        <v>8</v>
      </c>
      <c r="B22" s="179">
        <f>B19+B21</f>
        <v>161128679</v>
      </c>
      <c r="C22" s="180"/>
      <c r="D22" s="180">
        <f>D19+D21</f>
        <v>166038755</v>
      </c>
      <c r="E22" s="180"/>
      <c r="F22" s="181">
        <f>F19+F21</f>
        <v>327167434</v>
      </c>
      <c r="G22" s="180"/>
      <c r="H22" s="79">
        <f>H19+H21</f>
        <v>47575</v>
      </c>
      <c r="I22" s="80"/>
      <c r="J22" s="80">
        <f t="shared" ref="J22" si="168">J19+J21</f>
        <v>40666</v>
      </c>
      <c r="K22" s="80"/>
      <c r="L22" s="80">
        <f t="shared" ref="L22" si="169">L19+L21</f>
        <v>2</v>
      </c>
      <c r="M22" s="80">
        <f>H22+J22+L22</f>
        <v>88243</v>
      </c>
      <c r="N22" s="78"/>
      <c r="O22" s="79">
        <f>O19+O21</f>
        <v>47300</v>
      </c>
      <c r="P22" s="80"/>
      <c r="Q22" s="80">
        <f t="shared" ref="Q22" si="170">Q19+Q21</f>
        <v>40405</v>
      </c>
      <c r="R22" s="80"/>
      <c r="S22" s="80">
        <f t="shared" ref="S22" si="171">S19+S21</f>
        <v>2</v>
      </c>
      <c r="T22" s="80">
        <f>O22+Q22+S22</f>
        <v>87707</v>
      </c>
      <c r="U22" s="78"/>
      <c r="V22" s="79">
        <f>V19+V21</f>
        <v>45943</v>
      </c>
      <c r="W22" s="80"/>
      <c r="X22" s="80">
        <f t="shared" ref="X22:Z22" si="172">X19+X21</f>
        <v>38987</v>
      </c>
      <c r="Y22" s="80"/>
      <c r="Z22" s="80">
        <f t="shared" si="172"/>
        <v>1</v>
      </c>
      <c r="AA22" s="80">
        <f>V22+X22+Z22</f>
        <v>84931</v>
      </c>
      <c r="AB22" s="78"/>
      <c r="AC22" s="79">
        <f>AC19+AC21</f>
        <v>42776</v>
      </c>
      <c r="AD22" s="80"/>
      <c r="AE22" s="80">
        <f t="shared" ref="AE22" si="173">AE19+AE21</f>
        <v>35523</v>
      </c>
      <c r="AF22" s="80"/>
      <c r="AG22" s="80">
        <f t="shared" ref="AG22" si="174">AG19+AG21</f>
        <v>1</v>
      </c>
      <c r="AH22" s="80">
        <f>AC22+AE22+AG22</f>
        <v>78300</v>
      </c>
      <c r="AI22" s="78"/>
      <c r="AJ22" s="79">
        <f>AJ19+AJ21</f>
        <v>37881</v>
      </c>
      <c r="AK22" s="80"/>
      <c r="AL22" s="80">
        <f t="shared" ref="AL22" si="175">AL19+AL21</f>
        <v>30915</v>
      </c>
      <c r="AM22" s="80"/>
      <c r="AN22" s="80">
        <f t="shared" ref="AN22" si="176">AN19+AN21</f>
        <v>1</v>
      </c>
      <c r="AO22" s="80">
        <f>AJ22+AL22+AN22</f>
        <v>68797</v>
      </c>
      <c r="AP22" s="78"/>
      <c r="AQ22" s="79">
        <f>AQ19+AQ21</f>
        <v>32360</v>
      </c>
      <c r="AR22" s="80"/>
      <c r="AS22" s="80">
        <f t="shared" ref="AS22" si="177">AS19+AS21</f>
        <v>25657</v>
      </c>
      <c r="AT22" s="80"/>
      <c r="AU22" s="80">
        <f t="shared" ref="AU22" si="178">AU19+AU21</f>
        <v>1</v>
      </c>
      <c r="AV22" s="80">
        <f>AQ22+AS22+AU22</f>
        <v>58018</v>
      </c>
      <c r="AW22" s="78"/>
      <c r="AX22" s="79">
        <f>AX19+AX21</f>
        <v>25280</v>
      </c>
      <c r="AY22" s="80"/>
      <c r="AZ22" s="80">
        <f t="shared" ref="AZ22" si="179">AZ19+AZ21</f>
        <v>19181</v>
      </c>
      <c r="BA22" s="80"/>
      <c r="BB22" s="80">
        <f t="shared" ref="BB22" si="180">BB19+BB21</f>
        <v>1</v>
      </c>
      <c r="BC22" s="80">
        <f>AX22+AZ22+BB22</f>
        <v>44462</v>
      </c>
      <c r="BD22" s="78"/>
      <c r="BE22" s="79">
        <f>BE19+BE21</f>
        <v>16632</v>
      </c>
      <c r="BF22" s="80"/>
      <c r="BG22" s="80">
        <f t="shared" ref="BG22" si="181">BG19+BG21</f>
        <v>11875</v>
      </c>
      <c r="BH22" s="80"/>
      <c r="BI22" s="80">
        <f t="shared" ref="BI22" si="182">BI19+BI21</f>
        <v>1</v>
      </c>
      <c r="BJ22" s="80">
        <f>BE22+BG22+BI22</f>
        <v>28508</v>
      </c>
      <c r="BK22" s="78"/>
      <c r="BL22" s="79">
        <f>BL19+BL21</f>
        <v>7842</v>
      </c>
      <c r="BM22" s="80"/>
      <c r="BN22" s="80">
        <f t="shared" ref="BN22" si="183">BN19+BN21</f>
        <v>5200</v>
      </c>
      <c r="BO22" s="80"/>
      <c r="BP22" s="80">
        <f t="shared" ref="BP22" si="184">BP19+BP21</f>
        <v>1</v>
      </c>
      <c r="BQ22" s="80">
        <f>BL22+BN22+BP22</f>
        <v>13043</v>
      </c>
      <c r="BR22" s="78"/>
      <c r="BS22" s="79">
        <f>BS19+BS21</f>
        <v>2211</v>
      </c>
      <c r="BT22" s="80"/>
      <c r="BU22" s="80">
        <f t="shared" ref="BU22" si="185">BU19+BU21</f>
        <v>1437</v>
      </c>
      <c r="BV22" s="80"/>
      <c r="BW22" s="80">
        <f t="shared" ref="BW22" si="186">BW19+BW21</f>
        <v>0</v>
      </c>
      <c r="BX22" s="80">
        <f>BS22+BU22+BW22</f>
        <v>3648</v>
      </c>
      <c r="BY22" s="78"/>
      <c r="BZ22" s="79">
        <f>BZ19+BZ21</f>
        <v>384</v>
      </c>
      <c r="CA22" s="80"/>
      <c r="CB22" s="80">
        <f t="shared" ref="CB22" si="187">CB19+CB21</f>
        <v>252</v>
      </c>
      <c r="CC22" s="80"/>
      <c r="CD22" s="80">
        <f t="shared" ref="CD22" si="188">CD19+CD21</f>
        <v>0</v>
      </c>
      <c r="CE22" s="80">
        <f>BZ22+CB22+CD22</f>
        <v>636</v>
      </c>
      <c r="CF22" s="78"/>
      <c r="CG22" s="79">
        <f>CG19+CG21</f>
        <v>43</v>
      </c>
      <c r="CH22" s="80"/>
      <c r="CI22" s="80">
        <f t="shared" ref="CI22" si="189">CI19+CI21</f>
        <v>49</v>
      </c>
      <c r="CJ22" s="80"/>
      <c r="CK22" s="80">
        <f t="shared" ref="CK22" si="190">CK19+CK21</f>
        <v>0</v>
      </c>
      <c r="CL22" s="80">
        <f>CG22+CI22+CK22</f>
        <v>92</v>
      </c>
      <c r="CM22" s="78"/>
      <c r="CN22" s="79">
        <f>CN19+CN21</f>
        <v>21</v>
      </c>
      <c r="CO22" s="80"/>
      <c r="CP22" s="80">
        <f t="shared" ref="CP22" si="191">CP19+CP21</f>
        <v>20</v>
      </c>
      <c r="CQ22" s="80"/>
      <c r="CR22" s="80">
        <f t="shared" ref="CR22" si="192">CR19+CR21</f>
        <v>0</v>
      </c>
      <c r="CS22" s="80">
        <f>CN22+CP22+CR22</f>
        <v>41</v>
      </c>
      <c r="CT22" s="78"/>
      <c r="CU22" s="79">
        <f>CU19+CU21</f>
        <v>4</v>
      </c>
      <c r="CV22" s="80"/>
      <c r="CW22" s="80">
        <f t="shared" ref="CW22" si="193">CW19+CW21</f>
        <v>5</v>
      </c>
      <c r="CX22" s="80"/>
      <c r="CY22" s="80">
        <f t="shared" ref="CY22" si="194">CY19+CY21</f>
        <v>0</v>
      </c>
      <c r="CZ22" s="80">
        <f>CU22+CW22+CY22</f>
        <v>9</v>
      </c>
      <c r="DA22" s="78"/>
      <c r="DB22" s="79">
        <f>DB19+DB21</f>
        <v>1</v>
      </c>
      <c r="DC22" s="80"/>
      <c r="DD22" s="80">
        <f t="shared" ref="DD22" si="195">DD19+DD21</f>
        <v>3</v>
      </c>
      <c r="DE22" s="80"/>
      <c r="DF22" s="80">
        <f t="shared" ref="DF22" si="196">DF19+DF21</f>
        <v>0</v>
      </c>
      <c r="DG22" s="80">
        <f>DB22+DD22+DF22</f>
        <v>4</v>
      </c>
      <c r="DH22" s="78"/>
      <c r="DI22" s="79">
        <f>DI19+DI21</f>
        <v>0</v>
      </c>
      <c r="DJ22" s="80"/>
      <c r="DK22" s="80">
        <f t="shared" ref="DK22" si="197">DK19+DK21</f>
        <v>1</v>
      </c>
      <c r="DL22" s="80"/>
      <c r="DM22" s="80">
        <f t="shared" ref="DM22" si="198">DM19+DM21</f>
        <v>0</v>
      </c>
      <c r="DN22" s="80">
        <f>DI22+DK22+DM22</f>
        <v>1</v>
      </c>
      <c r="DO22" s="78"/>
      <c r="DP22" s="79">
        <f>DP19+DP21</f>
        <v>0</v>
      </c>
      <c r="DQ22" s="80"/>
      <c r="DR22" s="80">
        <f t="shared" ref="DR22" si="199">DR19+DR21</f>
        <v>1</v>
      </c>
      <c r="DS22" s="80"/>
      <c r="DT22" s="80">
        <f t="shared" ref="DT22" si="200">DT19+DT21</f>
        <v>0</v>
      </c>
      <c r="DU22" s="80">
        <f>DP22+DR22+DT22</f>
        <v>1</v>
      </c>
      <c r="DV22" s="78"/>
      <c r="DW22" s="79">
        <f>DW19+DW21</f>
        <v>0</v>
      </c>
      <c r="DX22" s="80"/>
      <c r="DY22" s="80">
        <f t="shared" ref="DY22" si="201">DY19+DY21</f>
        <v>0</v>
      </c>
      <c r="DZ22" s="80"/>
      <c r="EA22" s="80">
        <f t="shared" ref="EA22" si="202">EA19+EA21</f>
        <v>0</v>
      </c>
      <c r="EB22" s="80">
        <f>DW22+DY22+EA22</f>
        <v>0</v>
      </c>
      <c r="EC22" s="78"/>
    </row>
    <row r="23" spans="1:1001" s="15" customFormat="1" ht="12.75" x14ac:dyDescent="0.2">
      <c r="A23" s="16"/>
      <c r="B23" s="16"/>
      <c r="C23" s="16"/>
      <c r="D23" s="16"/>
      <c r="E23" s="16"/>
      <c r="F23" s="16"/>
      <c r="G23" s="16"/>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7"/>
      <c r="CA23" s="107"/>
      <c r="CB23" s="107"/>
      <c r="CC23" s="107"/>
      <c r="CD23" s="107"/>
      <c r="CE23" s="107"/>
      <c r="CF23" s="107"/>
      <c r="CG23" s="107"/>
      <c r="CH23" s="107"/>
      <c r="CI23" s="107"/>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07"/>
      <c r="DN23" s="107"/>
      <c r="DO23" s="107"/>
      <c r="DP23" s="107"/>
      <c r="DQ23" s="107"/>
      <c r="DR23" s="107"/>
      <c r="DS23" s="107"/>
      <c r="DT23" s="107"/>
      <c r="DU23" s="107"/>
      <c r="DV23" s="107"/>
      <c r="DW23" s="107"/>
      <c r="DX23" s="107"/>
      <c r="DY23" s="107"/>
      <c r="DZ23" s="107"/>
      <c r="EA23" s="107"/>
      <c r="EB23" s="107"/>
      <c r="EC23" s="107"/>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row>
    <row r="24" spans="1:1001" s="15" customFormat="1" ht="12.75" x14ac:dyDescent="0.2">
      <c r="A24" s="16"/>
      <c r="B24" s="16"/>
      <c r="C24" s="16"/>
      <c r="D24" s="16"/>
      <c r="E24" s="16"/>
      <c r="F24" s="16"/>
      <c r="G24" s="16"/>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07"/>
      <c r="CA24" s="107"/>
      <c r="CB24" s="107"/>
      <c r="CC24" s="107"/>
      <c r="CD24" s="107"/>
      <c r="CE24" s="107"/>
      <c r="CF24" s="107"/>
      <c r="CG24" s="107"/>
      <c r="CH24" s="107"/>
      <c r="CI24" s="107"/>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07"/>
      <c r="DN24" s="107"/>
      <c r="DO24" s="107"/>
      <c r="DP24" s="107"/>
      <c r="DQ24" s="107"/>
      <c r="DR24" s="107"/>
      <c r="DS24" s="107"/>
      <c r="DT24" s="107"/>
      <c r="DU24" s="107"/>
      <c r="DV24" s="107"/>
      <c r="DW24" s="107"/>
      <c r="DX24" s="107"/>
      <c r="DY24" s="107"/>
      <c r="DZ24" s="107"/>
      <c r="EA24" s="107"/>
      <c r="EB24" s="107"/>
      <c r="EC24" s="107"/>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row>
    <row r="25" spans="1:1001" s="15" customFormat="1" ht="12.75" x14ac:dyDescent="0.2">
      <c r="A25" s="45" t="s">
        <v>138</v>
      </c>
      <c r="B25" s="16"/>
      <c r="C25" s="16"/>
      <c r="D25" s="16"/>
      <c r="E25" s="16"/>
      <c r="F25" s="16"/>
      <c r="G25" s="16"/>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07"/>
      <c r="CA25" s="107"/>
      <c r="CB25" s="107"/>
      <c r="CC25" s="107"/>
      <c r="CD25" s="107"/>
      <c r="CE25" s="107"/>
      <c r="CF25" s="107"/>
      <c r="CG25" s="107"/>
      <c r="CH25" s="107"/>
      <c r="CI25" s="107"/>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07"/>
      <c r="DN25" s="107"/>
      <c r="DO25" s="107"/>
      <c r="DP25" s="107"/>
      <c r="DQ25" s="107"/>
      <c r="DR25" s="107"/>
      <c r="DS25" s="107"/>
      <c r="DT25" s="107"/>
      <c r="DU25" s="107"/>
      <c r="DV25" s="107"/>
      <c r="DW25" s="107"/>
      <c r="DX25" s="107"/>
      <c r="DY25" s="107"/>
      <c r="DZ25" s="107"/>
      <c r="EA25" s="107"/>
      <c r="EB25" s="107"/>
      <c r="EC25" s="107"/>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row>
    <row r="26" spans="1:1001" s="15" customFormat="1" ht="12.75" x14ac:dyDescent="0.2">
      <c r="A26" s="16" t="s">
        <v>22</v>
      </c>
      <c r="B26" s="16"/>
      <c r="C26" s="16"/>
      <c r="D26" s="16"/>
      <c r="E26" s="16"/>
      <c r="F26" s="16"/>
      <c r="G26" s="16"/>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07"/>
      <c r="DX26" s="107"/>
      <c r="DY26" s="107"/>
      <c r="DZ26" s="107"/>
      <c r="EA26" s="107"/>
      <c r="EB26" s="107"/>
      <c r="EC26" s="107"/>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row>
    <row r="27" spans="1:1001" s="15" customFormat="1" ht="12.75" x14ac:dyDescent="0.2">
      <c r="A27" s="45" t="s">
        <v>73</v>
      </c>
      <c r="B27" s="16"/>
      <c r="C27" s="16"/>
      <c r="D27" s="16"/>
      <c r="E27" s="16"/>
      <c r="F27" s="16"/>
      <c r="G27" s="16"/>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07"/>
      <c r="DX27" s="107"/>
      <c r="DY27" s="107"/>
      <c r="DZ27" s="107"/>
      <c r="EA27" s="107"/>
      <c r="EB27" s="107"/>
      <c r="EC27" s="107"/>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row>
    <row r="28" spans="1:1001" s="15" customFormat="1" ht="12.75" x14ac:dyDescent="0.2">
      <c r="A28" s="16" t="s">
        <v>71</v>
      </c>
      <c r="B28" s="19" t="s">
        <v>25</v>
      </c>
      <c r="C28" s="16"/>
      <c r="D28" s="16"/>
      <c r="E28" s="16"/>
      <c r="F28" s="16"/>
      <c r="G28" s="16"/>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107"/>
      <c r="BI28" s="107"/>
      <c r="BJ28" s="107"/>
      <c r="BK28" s="107"/>
      <c r="BL28" s="107"/>
      <c r="BM28" s="10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107"/>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07"/>
      <c r="DN28" s="107"/>
      <c r="DO28" s="107"/>
      <c r="DP28" s="107"/>
      <c r="DQ28" s="107"/>
      <c r="DR28" s="107"/>
      <c r="DS28" s="107"/>
      <c r="DT28" s="107"/>
      <c r="DU28" s="107"/>
      <c r="DV28" s="107"/>
      <c r="DW28" s="107"/>
      <c r="DX28" s="107"/>
      <c r="DY28" s="107"/>
      <c r="DZ28" s="107"/>
      <c r="EA28" s="107"/>
      <c r="EB28" s="107"/>
      <c r="EC28" s="107"/>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row>
    <row r="29" spans="1:1001" x14ac:dyDescent="0.25">
      <c r="A29" s="108">
        <v>43985</v>
      </c>
      <c r="B29" s="164" t="s">
        <v>146</v>
      </c>
      <c r="C29" s="165"/>
    </row>
    <row r="30" spans="1:1001" ht="13.5" customHeight="1" x14ac:dyDescent="0.25">
      <c r="A30" s="16"/>
      <c r="B30" s="165" t="s">
        <v>123</v>
      </c>
      <c r="C30" s="163">
        <v>43955</v>
      </c>
      <c r="D30" s="16"/>
    </row>
  </sheetData>
  <mergeCells count="21">
    <mergeCell ref="A5:A6"/>
    <mergeCell ref="B5:G5"/>
    <mergeCell ref="V5:AB5"/>
    <mergeCell ref="AC5:AI5"/>
    <mergeCell ref="AJ5:AP5"/>
    <mergeCell ref="H5:N5"/>
    <mergeCell ref="O5:U5"/>
    <mergeCell ref="DW5:EC5"/>
    <mergeCell ref="V4:DV4"/>
    <mergeCell ref="AX5:BD5"/>
    <mergeCell ref="BE5:BK5"/>
    <mergeCell ref="BL5:BR5"/>
    <mergeCell ref="BS5:BY5"/>
    <mergeCell ref="BZ5:CF5"/>
    <mergeCell ref="CG5:CM5"/>
    <mergeCell ref="AQ5:AW5"/>
    <mergeCell ref="CN5:CT5"/>
    <mergeCell ref="CU5:DA5"/>
    <mergeCell ref="DB5:DH5"/>
    <mergeCell ref="DI5:DO5"/>
    <mergeCell ref="DP5:DV5"/>
  </mergeCells>
  <hyperlinks>
    <hyperlink ref="B28" r:id="rId1"/>
  </hyperlinks>
  <pageMargins left="0.75" right="0.75" top="1" bottom="1" header="0.5" footer="0.5"/>
  <pageSetup paperSize="9" orientation="portrait" horizontalDpi="4294967292" verticalDpi="4294967292" r:id="rId2"/>
  <ignoredErrors>
    <ignoredError sqref="F7:F17 AK19 N19 AB19 AI1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26"/>
  <sheetViews>
    <sheetView showGridLines="0" workbookViewId="0">
      <selection activeCell="A9" sqref="A9"/>
    </sheetView>
  </sheetViews>
  <sheetFormatPr baseColWidth="10" defaultRowHeight="15.75" x14ac:dyDescent="0.25"/>
  <cols>
    <col min="1" max="1" width="10.5" customWidth="1"/>
    <col min="2" max="2" width="14.75" customWidth="1"/>
    <col min="3" max="3" width="16.25" customWidth="1"/>
    <col min="4" max="4" width="13.5" customWidth="1"/>
    <col min="5" max="5" width="12.5" customWidth="1"/>
    <col min="6" max="7" width="8.875" style="99" customWidth="1"/>
    <col min="8" max="8" width="8.875" customWidth="1"/>
    <col min="10" max="11" width="11" style="99"/>
    <col min="13" max="13" width="11" style="99"/>
  </cols>
  <sheetData>
    <row r="1" spans="1:881" s="3" customFormat="1" ht="18.75" x14ac:dyDescent="0.3">
      <c r="A1" s="1" t="s">
        <v>50</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62</v>
      </c>
      <c r="B2" s="5"/>
      <c r="F2" s="97"/>
      <c r="G2" s="97"/>
      <c r="J2" s="97"/>
      <c r="K2" s="97"/>
      <c r="M2" s="97"/>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8"/>
      <c r="G3" s="98"/>
      <c r="H3" s="5"/>
      <c r="I3" s="5"/>
      <c r="J3" s="98"/>
      <c r="K3" s="98"/>
      <c r="L3" s="5"/>
      <c r="M3" s="98"/>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8"/>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9" customFormat="1" x14ac:dyDescent="0.25">
      <c r="A6" s="229" t="s">
        <v>66</v>
      </c>
      <c r="B6" s="229" t="s">
        <v>44</v>
      </c>
      <c r="C6" s="226" t="s">
        <v>67</v>
      </c>
      <c r="D6" s="227"/>
      <c r="E6" s="227"/>
      <c r="F6" s="228"/>
      <c r="G6" s="229" t="s">
        <v>54</v>
      </c>
      <c r="H6" s="226" t="s">
        <v>70</v>
      </c>
      <c r="I6" s="227"/>
      <c r="J6" s="228"/>
      <c r="K6" s="229" t="s">
        <v>40</v>
      </c>
      <c r="L6" s="231" t="s">
        <v>57</v>
      </c>
      <c r="M6" s="229" t="s">
        <v>8</v>
      </c>
    </row>
    <row r="7" spans="1:881" s="91" customFormat="1" ht="51" x14ac:dyDescent="0.25">
      <c r="A7" s="230"/>
      <c r="B7" s="230"/>
      <c r="C7" s="92" t="s">
        <v>51</v>
      </c>
      <c r="D7" s="93" t="s">
        <v>52</v>
      </c>
      <c r="E7" s="93" t="s">
        <v>53</v>
      </c>
      <c r="F7" s="94" t="s">
        <v>68</v>
      </c>
      <c r="G7" s="230"/>
      <c r="H7" s="92" t="s">
        <v>55</v>
      </c>
      <c r="I7" s="93" t="s">
        <v>56</v>
      </c>
      <c r="J7" s="94" t="s">
        <v>69</v>
      </c>
      <c r="K7" s="230"/>
      <c r="L7" s="232"/>
      <c r="M7" s="230"/>
      <c r="N7" s="90"/>
    </row>
    <row r="8" spans="1:881" s="91" customFormat="1" x14ac:dyDescent="0.25">
      <c r="A8" s="174">
        <v>43985</v>
      </c>
      <c r="B8" s="175">
        <v>43981</v>
      </c>
      <c r="C8" s="176">
        <v>56805</v>
      </c>
      <c r="D8" s="177">
        <v>3355</v>
      </c>
      <c r="E8" s="177">
        <v>90</v>
      </c>
      <c r="F8" s="113">
        <f t="shared" ref="F8:F15" si="0">SUM(C8:E8)</f>
        <v>60250</v>
      </c>
      <c r="G8" s="169">
        <v>4506</v>
      </c>
      <c r="H8" s="176">
        <v>1767</v>
      </c>
      <c r="I8" s="177">
        <v>20470</v>
      </c>
      <c r="J8" s="113">
        <f t="shared" ref="J8:J15" si="1">SUM(H8:I8)</f>
        <v>22237</v>
      </c>
      <c r="K8" s="169">
        <v>1220</v>
      </c>
      <c r="L8" s="177">
        <v>30</v>
      </c>
      <c r="M8" s="101">
        <f t="shared" ref="M8:M10" si="2">F8+G8+J8+K8+L8</f>
        <v>88243</v>
      </c>
      <c r="N8" s="90"/>
    </row>
    <row r="9" spans="1:881" s="91" customFormat="1" x14ac:dyDescent="0.25">
      <c r="A9" s="200">
        <v>43979</v>
      </c>
      <c r="B9" s="201">
        <v>43974</v>
      </c>
      <c r="C9" s="202">
        <v>52631</v>
      </c>
      <c r="D9" s="203">
        <v>3185</v>
      </c>
      <c r="E9" s="203">
        <v>87</v>
      </c>
      <c r="F9" s="113">
        <f t="shared" ref="F9" si="3">SUM(C9:E9)</f>
        <v>55903</v>
      </c>
      <c r="G9" s="204">
        <v>4247</v>
      </c>
      <c r="H9" s="202">
        <v>1571</v>
      </c>
      <c r="I9" s="203">
        <v>18512</v>
      </c>
      <c r="J9" s="113">
        <f t="shared" ref="J9" si="4">SUM(H9:I9)</f>
        <v>20083</v>
      </c>
      <c r="K9" s="204">
        <v>1110</v>
      </c>
      <c r="L9" s="205">
        <v>29</v>
      </c>
      <c r="M9" s="101">
        <f t="shared" ref="M9" si="5">F9+G9+J9+K9+L9</f>
        <v>81372</v>
      </c>
      <c r="N9" s="90"/>
    </row>
    <row r="10" spans="1:881" s="91" customFormat="1" x14ac:dyDescent="0.25">
      <c r="A10" s="158">
        <v>43971</v>
      </c>
      <c r="B10" s="159">
        <v>43967</v>
      </c>
      <c r="C10" s="111">
        <v>45103</v>
      </c>
      <c r="D10" s="112">
        <v>2751</v>
      </c>
      <c r="E10" s="112">
        <v>76</v>
      </c>
      <c r="F10" s="113">
        <f t="shared" si="0"/>
        <v>47930</v>
      </c>
      <c r="G10" s="114">
        <v>3795</v>
      </c>
      <c r="H10" s="111">
        <v>1219</v>
      </c>
      <c r="I10" s="112">
        <v>15119</v>
      </c>
      <c r="J10" s="113">
        <f t="shared" si="1"/>
        <v>16338</v>
      </c>
      <c r="K10" s="114">
        <v>910</v>
      </c>
      <c r="L10" s="112">
        <v>25</v>
      </c>
      <c r="M10" s="101">
        <f t="shared" si="2"/>
        <v>68998</v>
      </c>
      <c r="N10" s="90"/>
    </row>
    <row r="11" spans="1:881" x14ac:dyDescent="0.25">
      <c r="A11" s="158">
        <v>43965</v>
      </c>
      <c r="B11" s="159">
        <v>43960</v>
      </c>
      <c r="C11" s="111">
        <v>36525</v>
      </c>
      <c r="D11" s="112">
        <v>2303</v>
      </c>
      <c r="E11" s="112">
        <v>64</v>
      </c>
      <c r="F11" s="113">
        <f t="shared" si="0"/>
        <v>38892</v>
      </c>
      <c r="G11" s="114">
        <v>3267</v>
      </c>
      <c r="H11" s="111">
        <v>886</v>
      </c>
      <c r="I11" s="112">
        <v>11091</v>
      </c>
      <c r="J11" s="113">
        <f t="shared" si="1"/>
        <v>11977</v>
      </c>
      <c r="K11" s="114">
        <v>707</v>
      </c>
      <c r="L11" s="112">
        <v>18</v>
      </c>
      <c r="M11" s="101">
        <f t="shared" ref="M11:M14" si="6">F11+G11+J11+K11+L11</f>
        <v>54861</v>
      </c>
    </row>
    <row r="12" spans="1:881" x14ac:dyDescent="0.25">
      <c r="A12" s="87">
        <v>43959</v>
      </c>
      <c r="B12" s="105">
        <v>43953</v>
      </c>
      <c r="C12" s="111">
        <v>29583</v>
      </c>
      <c r="D12" s="112">
        <v>1945</v>
      </c>
      <c r="E12" s="112">
        <v>53</v>
      </c>
      <c r="F12" s="113">
        <f t="shared" si="0"/>
        <v>31581</v>
      </c>
      <c r="G12" s="114">
        <v>2837</v>
      </c>
      <c r="H12" s="111">
        <v>637</v>
      </c>
      <c r="I12" s="112">
        <v>8413</v>
      </c>
      <c r="J12" s="113">
        <f t="shared" si="1"/>
        <v>9050</v>
      </c>
      <c r="K12" s="114">
        <v>540</v>
      </c>
      <c r="L12" s="112">
        <v>8</v>
      </c>
      <c r="M12" s="101">
        <f t="shared" si="6"/>
        <v>44016</v>
      </c>
    </row>
    <row r="13" spans="1:881" x14ac:dyDescent="0.25">
      <c r="A13" s="87">
        <v>43957</v>
      </c>
      <c r="B13" s="105">
        <v>43946</v>
      </c>
      <c r="C13" s="95">
        <v>25331</v>
      </c>
      <c r="D13" s="85">
        <v>1743</v>
      </c>
      <c r="E13" s="85">
        <v>47</v>
      </c>
      <c r="F13" s="100">
        <f t="shared" si="0"/>
        <v>27121</v>
      </c>
      <c r="G13" s="101">
        <v>2552</v>
      </c>
      <c r="H13" s="95">
        <v>479</v>
      </c>
      <c r="I13" s="85">
        <v>6723</v>
      </c>
      <c r="J13" s="100">
        <f t="shared" si="1"/>
        <v>7202</v>
      </c>
      <c r="K13" s="101">
        <v>426</v>
      </c>
      <c r="L13" s="85">
        <v>7</v>
      </c>
      <c r="M13" s="101">
        <f t="shared" si="6"/>
        <v>37308</v>
      </c>
    </row>
    <row r="14" spans="1:881" x14ac:dyDescent="0.25">
      <c r="A14" s="87">
        <v>43945</v>
      </c>
      <c r="B14" s="105">
        <v>43939</v>
      </c>
      <c r="C14" s="95">
        <v>17063</v>
      </c>
      <c r="D14" s="85">
        <v>1286</v>
      </c>
      <c r="E14" s="85">
        <v>28</v>
      </c>
      <c r="F14" s="100">
        <f t="shared" si="0"/>
        <v>18377</v>
      </c>
      <c r="G14" s="101">
        <v>1831</v>
      </c>
      <c r="H14" s="95">
        <v>286</v>
      </c>
      <c r="I14" s="85">
        <v>3818</v>
      </c>
      <c r="J14" s="100">
        <f t="shared" si="1"/>
        <v>4104</v>
      </c>
      <c r="K14" s="101">
        <v>240</v>
      </c>
      <c r="L14" s="85">
        <v>3</v>
      </c>
      <c r="M14" s="101">
        <f t="shared" si="6"/>
        <v>24555</v>
      </c>
    </row>
    <row r="15" spans="1:881" x14ac:dyDescent="0.25">
      <c r="A15" s="88">
        <v>43938</v>
      </c>
      <c r="B15" s="106">
        <v>43932</v>
      </c>
      <c r="C15" s="96">
        <v>9385</v>
      </c>
      <c r="D15" s="86">
        <v>788</v>
      </c>
      <c r="E15" s="86">
        <v>19</v>
      </c>
      <c r="F15" s="102">
        <f t="shared" si="0"/>
        <v>10192</v>
      </c>
      <c r="G15" s="103">
        <v>1140</v>
      </c>
      <c r="H15" s="96">
        <v>140</v>
      </c>
      <c r="I15" s="86">
        <v>1550</v>
      </c>
      <c r="J15" s="102">
        <f t="shared" si="1"/>
        <v>1690</v>
      </c>
      <c r="K15" s="103">
        <v>107</v>
      </c>
      <c r="L15" s="86">
        <v>1</v>
      </c>
      <c r="M15" s="104">
        <f>F15+G15+J15+K15+L15</f>
        <v>13130</v>
      </c>
    </row>
    <row r="16" spans="1:881" x14ac:dyDescent="0.25">
      <c r="A16" s="49" t="s">
        <v>58</v>
      </c>
    </row>
    <row r="17" spans="1:2" x14ac:dyDescent="0.25">
      <c r="A17" s="16" t="s">
        <v>71</v>
      </c>
      <c r="B17" s="19" t="s">
        <v>25</v>
      </c>
    </row>
    <row r="18" spans="1:2" x14ac:dyDescent="0.25">
      <c r="A18" s="120" t="s">
        <v>81</v>
      </c>
      <c r="B18" s="120" t="s">
        <v>72</v>
      </c>
    </row>
    <row r="19" spans="1:2" x14ac:dyDescent="0.25">
      <c r="A19" s="121">
        <v>43985</v>
      </c>
      <c r="B19" s="118" t="s">
        <v>140</v>
      </c>
    </row>
    <row r="20" spans="1:2" x14ac:dyDescent="0.25">
      <c r="A20" s="121">
        <v>43979</v>
      </c>
      <c r="B20" s="118" t="s">
        <v>132</v>
      </c>
    </row>
    <row r="21" spans="1:2" x14ac:dyDescent="0.25">
      <c r="A21" s="121">
        <v>43971</v>
      </c>
      <c r="B21" s="118" t="s">
        <v>114</v>
      </c>
    </row>
    <row r="22" spans="1:2" x14ac:dyDescent="0.25">
      <c r="A22" s="121">
        <v>43965</v>
      </c>
      <c r="B22" s="118" t="s">
        <v>76</v>
      </c>
    </row>
    <row r="23" spans="1:2" x14ac:dyDescent="0.25">
      <c r="A23" s="108">
        <v>43959</v>
      </c>
      <c r="B23" s="118" t="s">
        <v>77</v>
      </c>
    </row>
    <row r="24" spans="1:2" x14ac:dyDescent="0.25">
      <c r="A24" s="108">
        <v>43957</v>
      </c>
      <c r="B24" s="118" t="s">
        <v>78</v>
      </c>
    </row>
    <row r="25" spans="1:2" x14ac:dyDescent="0.25">
      <c r="A25" s="108">
        <v>43945</v>
      </c>
      <c r="B25" s="119" t="s">
        <v>79</v>
      </c>
    </row>
    <row r="26" spans="1:2" x14ac:dyDescent="0.25">
      <c r="A26" s="108">
        <v>43938</v>
      </c>
      <c r="B26" s="119" t="s">
        <v>80</v>
      </c>
    </row>
  </sheetData>
  <mergeCells count="8">
    <mergeCell ref="H6:J6"/>
    <mergeCell ref="K6:K7"/>
    <mergeCell ref="L6:L7"/>
    <mergeCell ref="M6:M7"/>
    <mergeCell ref="A6:A7"/>
    <mergeCell ref="B6:B7"/>
    <mergeCell ref="C6:F6"/>
    <mergeCell ref="G6:G7"/>
  </mergeCells>
  <hyperlinks>
    <hyperlink ref="B17" r:id="rId1"/>
  </hyperlinks>
  <pageMargins left="0.75" right="0.75" top="1" bottom="1" header="0.5" footer="0.5"/>
  <pageSetup paperSize="9" orientation="portrait" horizontalDpi="4294967292" verticalDpi="4294967292" r:id="rId2"/>
  <ignoredErrors>
    <ignoredError sqref="F11:F15 J10:J15 F10 F8 J8 F9:J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3"/>
  <sheetViews>
    <sheetView tabSelected="1" topLeftCell="A28" zoomScale="90" zoomScaleNormal="90" workbookViewId="0">
      <selection activeCell="B9" sqref="B9"/>
    </sheetView>
  </sheetViews>
  <sheetFormatPr baseColWidth="10" defaultRowHeight="15.75" x14ac:dyDescent="0.25"/>
  <cols>
    <col min="1" max="13" width="14.25" style="11" customWidth="1"/>
    <col min="14" max="15" width="12.5" style="11" customWidth="1"/>
    <col min="16" max="16" width="11.375" style="11" customWidth="1"/>
    <col min="17" max="17" width="12.375" style="11" customWidth="1"/>
    <col min="18" max="18" width="11.125" style="11" customWidth="1"/>
    <col min="19" max="19" width="11" style="27"/>
    <col min="20" max="20" width="12.5" style="27" customWidth="1"/>
    <col min="21" max="22" width="11" style="27"/>
    <col min="23" max="30" width="11" style="11"/>
  </cols>
  <sheetData>
    <row r="1" spans="1:28" ht="21" x14ac:dyDescent="0.35">
      <c r="A1" s="20" t="s">
        <v>109</v>
      </c>
      <c r="B1" s="20"/>
      <c r="C1" s="20"/>
      <c r="D1" s="20"/>
      <c r="E1" s="20"/>
      <c r="F1" s="20"/>
      <c r="G1" s="20"/>
      <c r="H1" s="20"/>
      <c r="I1" s="20"/>
      <c r="J1" s="20"/>
      <c r="K1" s="20"/>
      <c r="L1" s="20"/>
      <c r="M1" s="20"/>
      <c r="N1" s="20"/>
      <c r="O1" s="20"/>
      <c r="P1" s="20"/>
      <c r="R1" s="21"/>
      <c r="S1" s="14"/>
      <c r="T1" s="14"/>
      <c r="U1" s="14"/>
      <c r="V1" s="14"/>
    </row>
    <row r="2" spans="1:28" ht="15.75" customHeight="1" x14ac:dyDescent="0.25">
      <c r="A2" s="126" t="s">
        <v>110</v>
      </c>
      <c r="B2" s="126"/>
      <c r="C2" s="126"/>
      <c r="D2" s="126"/>
      <c r="E2" s="126"/>
      <c r="F2" s="126"/>
      <c r="G2" s="126"/>
      <c r="H2" s="126"/>
      <c r="I2" s="126"/>
      <c r="J2" s="126"/>
      <c r="K2" s="126"/>
      <c r="L2" s="126"/>
      <c r="M2" s="125"/>
      <c r="N2" s="22"/>
      <c r="O2" s="22"/>
      <c r="P2" s="12"/>
      <c r="Q2" s="12"/>
      <c r="R2" s="12"/>
      <c r="S2" s="12"/>
      <c r="T2" s="12"/>
      <c r="U2" s="12"/>
      <c r="V2" s="12"/>
      <c r="W2" s="40"/>
      <c r="X2" s="40"/>
      <c r="Y2" s="40"/>
      <c r="Z2" s="40"/>
      <c r="AA2" s="40"/>
    </row>
    <row r="3" spans="1:28" x14ac:dyDescent="0.25">
      <c r="A3" s="23" t="s">
        <v>0</v>
      </c>
      <c r="B3" s="23"/>
      <c r="C3" s="23"/>
      <c r="D3" s="23"/>
      <c r="E3" s="23"/>
      <c r="F3" s="23"/>
      <c r="G3" s="23"/>
      <c r="H3" s="23"/>
      <c r="I3" s="23"/>
      <c r="J3" s="23"/>
      <c r="K3" s="23"/>
      <c r="L3" s="23"/>
      <c r="M3" s="23"/>
      <c r="N3" s="23"/>
      <c r="O3" s="23"/>
      <c r="P3" s="23"/>
      <c r="R3" s="6"/>
      <c r="S3" s="6"/>
      <c r="T3" s="6"/>
      <c r="U3" s="5"/>
      <c r="V3" s="5"/>
    </row>
    <row r="4" spans="1:28" x14ac:dyDescent="0.25">
      <c r="A4" s="23"/>
      <c r="B4" s="23"/>
      <c r="C4" s="23"/>
      <c r="D4" s="23"/>
      <c r="E4" s="23"/>
      <c r="F4" s="23"/>
      <c r="G4" s="23"/>
      <c r="H4" s="23"/>
      <c r="I4" s="23"/>
      <c r="J4" s="23"/>
      <c r="K4" s="23"/>
      <c r="L4" s="23"/>
      <c r="M4" s="23"/>
      <c r="N4" s="23"/>
      <c r="O4" s="23"/>
      <c r="P4" s="23"/>
      <c r="R4" s="6"/>
      <c r="S4" s="6"/>
      <c r="T4" s="6"/>
      <c r="U4" s="5"/>
      <c r="V4" s="5"/>
    </row>
    <row r="5" spans="1:28" x14ac:dyDescent="0.25">
      <c r="A5" s="23" t="s">
        <v>47</v>
      </c>
      <c r="B5" s="23"/>
      <c r="C5" s="23"/>
      <c r="D5" s="23"/>
      <c r="E5" s="23"/>
      <c r="F5" s="23"/>
      <c r="G5" s="23"/>
      <c r="H5" s="23"/>
      <c r="I5" s="23"/>
      <c r="J5" s="23"/>
      <c r="K5" s="23"/>
      <c r="L5" s="23"/>
      <c r="M5" s="23"/>
      <c r="N5" s="23"/>
      <c r="O5" s="23"/>
      <c r="P5" s="23"/>
      <c r="R5" s="6"/>
      <c r="S5" s="6"/>
      <c r="T5" s="6"/>
      <c r="U5" s="5"/>
      <c r="V5" s="5"/>
    </row>
    <row r="6" spans="1:28" s="15" customFormat="1" ht="15.75" customHeight="1" x14ac:dyDescent="0.2">
      <c r="A6" s="233" t="s">
        <v>44</v>
      </c>
      <c r="B6" s="236" t="s">
        <v>64</v>
      </c>
      <c r="C6" s="237"/>
      <c r="D6" s="237"/>
      <c r="E6" s="237"/>
      <c r="F6" s="237"/>
      <c r="G6" s="237"/>
      <c r="H6" s="237"/>
      <c r="I6" s="237"/>
      <c r="J6" s="237"/>
      <c r="K6" s="237"/>
      <c r="L6" s="237"/>
      <c r="M6" s="237"/>
      <c r="N6" s="237"/>
      <c r="O6" s="237"/>
      <c r="P6" s="237"/>
      <c r="Q6" s="237"/>
      <c r="R6" s="237"/>
      <c r="S6" s="238"/>
      <c r="T6" s="6"/>
      <c r="U6" s="16"/>
      <c r="V6" s="16"/>
      <c r="W6" s="16"/>
      <c r="X6" s="16"/>
      <c r="Y6" s="16"/>
      <c r="Z6" s="16"/>
      <c r="AA6" s="16"/>
      <c r="AB6" s="16"/>
    </row>
    <row r="7" spans="1:28" s="15" customFormat="1" ht="25.5" customHeight="1" x14ac:dyDescent="0.2">
      <c r="A7" s="234"/>
      <c r="B7" s="194" t="s">
        <v>155</v>
      </c>
      <c r="C7" s="212" t="s">
        <v>151</v>
      </c>
      <c r="D7" s="209" t="s">
        <v>150</v>
      </c>
      <c r="E7" s="206" t="s">
        <v>139</v>
      </c>
      <c r="F7" s="197" t="s">
        <v>137</v>
      </c>
      <c r="G7" s="194" t="s">
        <v>136</v>
      </c>
      <c r="H7" s="171" t="s">
        <v>133</v>
      </c>
      <c r="I7" s="170" t="s">
        <v>129</v>
      </c>
      <c r="J7" s="166" t="s">
        <v>126</v>
      </c>
      <c r="K7" s="162" t="s">
        <v>119</v>
      </c>
      <c r="L7" s="161" t="s">
        <v>117</v>
      </c>
      <c r="M7" s="140" t="s">
        <v>112</v>
      </c>
      <c r="N7" s="116" t="s">
        <v>98</v>
      </c>
      <c r="O7" s="115" t="s">
        <v>75</v>
      </c>
      <c r="P7" s="115" t="s">
        <v>74</v>
      </c>
      <c r="Q7" s="115" t="s">
        <v>63</v>
      </c>
      <c r="R7" s="115" t="s">
        <v>45</v>
      </c>
      <c r="S7" s="115" t="s">
        <v>65</v>
      </c>
      <c r="T7" s="16"/>
      <c r="U7" s="16"/>
      <c r="V7" s="16"/>
      <c r="W7" s="16"/>
      <c r="X7" s="16"/>
      <c r="Y7" s="16"/>
      <c r="Z7" s="16"/>
      <c r="AA7" s="16"/>
      <c r="AB7" s="16"/>
    </row>
    <row r="8" spans="1:28" s="15" customFormat="1" ht="13.5" customHeight="1" x14ac:dyDescent="0.2">
      <c r="A8" s="133" t="s">
        <v>152</v>
      </c>
      <c r="B8" s="173">
        <v>299</v>
      </c>
      <c r="C8" s="173">
        <v>209</v>
      </c>
      <c r="D8" s="132"/>
      <c r="E8" s="132"/>
      <c r="F8" s="132"/>
      <c r="G8" s="132"/>
      <c r="H8" s="132"/>
      <c r="I8" s="132"/>
      <c r="J8" s="132"/>
      <c r="K8" s="132"/>
      <c r="L8" s="132"/>
      <c r="M8" s="132"/>
      <c r="N8" s="132"/>
      <c r="O8" s="132"/>
      <c r="P8" s="132"/>
      <c r="Q8" s="132"/>
      <c r="R8" s="35"/>
      <c r="S8" s="35"/>
      <c r="T8" s="16"/>
      <c r="U8" s="16"/>
      <c r="V8" s="16"/>
      <c r="W8" s="16"/>
      <c r="X8" s="16"/>
      <c r="Y8" s="16"/>
      <c r="Z8" s="16"/>
      <c r="AA8" s="16"/>
      <c r="AB8" s="16"/>
    </row>
    <row r="9" spans="1:28" s="15" customFormat="1" ht="10.5" customHeight="1" x14ac:dyDescent="0.2">
      <c r="A9" s="133" t="s">
        <v>135</v>
      </c>
      <c r="B9" s="173">
        <v>1975</v>
      </c>
      <c r="C9" s="173">
        <v>1474</v>
      </c>
      <c r="D9" s="173">
        <v>1163</v>
      </c>
      <c r="E9" s="173">
        <v>536</v>
      </c>
      <c r="F9" s="173">
        <v>322</v>
      </c>
      <c r="G9" s="173">
        <v>222</v>
      </c>
      <c r="H9" s="132"/>
      <c r="I9" s="132"/>
      <c r="J9" s="132"/>
      <c r="K9" s="132"/>
      <c r="L9" s="132"/>
      <c r="M9" s="132"/>
      <c r="N9" s="132"/>
      <c r="O9" s="132"/>
      <c r="P9" s="132"/>
      <c r="Q9" s="132"/>
      <c r="R9" s="35"/>
      <c r="S9" s="35"/>
      <c r="T9" s="16"/>
      <c r="U9" s="16"/>
      <c r="V9" s="16"/>
      <c r="W9" s="16"/>
      <c r="X9" s="16"/>
      <c r="Y9" s="16"/>
      <c r="Z9" s="16"/>
      <c r="AA9" s="16"/>
      <c r="AB9" s="16"/>
    </row>
    <row r="10" spans="1:28" s="15" customFormat="1" ht="15.75" customHeight="1" x14ac:dyDescent="0.2">
      <c r="A10" s="133" t="s">
        <v>122</v>
      </c>
      <c r="B10" s="173">
        <v>4751</v>
      </c>
      <c r="C10" s="173">
        <v>4278</v>
      </c>
      <c r="D10" s="173">
        <v>4025</v>
      </c>
      <c r="E10" s="173">
        <v>2776</v>
      </c>
      <c r="F10" s="173">
        <v>2251</v>
      </c>
      <c r="G10" s="173">
        <v>1688</v>
      </c>
      <c r="H10" s="173">
        <v>1180</v>
      </c>
      <c r="I10" s="173">
        <v>793</v>
      </c>
      <c r="J10" s="136" t="s">
        <v>128</v>
      </c>
      <c r="K10" s="136" t="s">
        <v>121</v>
      </c>
      <c r="L10" s="132"/>
      <c r="M10" s="132"/>
      <c r="N10" s="132"/>
      <c r="O10" s="132"/>
      <c r="P10" s="132"/>
      <c r="Q10" s="132"/>
      <c r="R10" s="35"/>
      <c r="S10" s="35"/>
      <c r="T10" s="16"/>
      <c r="U10" s="16"/>
      <c r="V10" s="16"/>
      <c r="W10" s="16"/>
      <c r="X10" s="16"/>
      <c r="Y10" s="16"/>
      <c r="Z10" s="16"/>
      <c r="AA10" s="16"/>
      <c r="AB10" s="16"/>
    </row>
    <row r="11" spans="1:28" s="15" customFormat="1" ht="15" customHeight="1" x14ac:dyDescent="0.2">
      <c r="A11" s="133" t="s">
        <v>99</v>
      </c>
      <c r="B11" s="173">
        <v>7630</v>
      </c>
      <c r="C11" s="173">
        <v>7453</v>
      </c>
      <c r="D11" s="173">
        <v>7322</v>
      </c>
      <c r="E11" s="173">
        <v>6631</v>
      </c>
      <c r="F11" s="173">
        <v>6334</v>
      </c>
      <c r="G11" s="173">
        <v>5786</v>
      </c>
      <c r="H11" s="173">
        <v>5370</v>
      </c>
      <c r="I11" s="173">
        <v>4582</v>
      </c>
      <c r="J11" s="136" t="s">
        <v>127</v>
      </c>
      <c r="K11" s="136" t="s">
        <v>120</v>
      </c>
      <c r="L11" s="136">
        <v>1915</v>
      </c>
      <c r="M11" s="136">
        <v>1207</v>
      </c>
      <c r="N11" s="136" t="s">
        <v>100</v>
      </c>
      <c r="O11" s="132"/>
      <c r="P11" s="132"/>
      <c r="Q11" s="132"/>
      <c r="R11" s="35"/>
      <c r="S11" s="35"/>
      <c r="T11" s="16"/>
      <c r="U11" s="16"/>
      <c r="V11" s="16"/>
      <c r="W11" s="16"/>
      <c r="X11" s="16"/>
    </row>
    <row r="12" spans="1:28" s="15" customFormat="1" ht="15.75" customHeight="1" x14ac:dyDescent="0.2">
      <c r="A12" s="31" t="s">
        <v>46</v>
      </c>
      <c r="B12" s="31">
        <v>9938</v>
      </c>
      <c r="C12" s="31">
        <v>9869</v>
      </c>
      <c r="D12" s="31">
        <v>9779</v>
      </c>
      <c r="E12" s="31">
        <v>9503</v>
      </c>
      <c r="F12" s="31">
        <v>9340</v>
      </c>
      <c r="G12" s="31">
        <v>9101</v>
      </c>
      <c r="H12" s="31">
        <v>8930</v>
      </c>
      <c r="I12" s="137">
        <v>8618</v>
      </c>
      <c r="J12" s="137">
        <v>7602</v>
      </c>
      <c r="K12" s="137">
        <v>7129</v>
      </c>
      <c r="L12" s="137">
        <v>6764</v>
      </c>
      <c r="M12" s="137">
        <v>5555</v>
      </c>
      <c r="N12" s="137">
        <v>2943</v>
      </c>
      <c r="O12" s="31">
        <v>2311</v>
      </c>
      <c r="P12" s="31">
        <v>1757</v>
      </c>
      <c r="Q12" s="31"/>
      <c r="R12" s="35"/>
      <c r="S12" s="35"/>
      <c r="T12" s="16"/>
      <c r="U12" s="16"/>
      <c r="V12" s="16"/>
      <c r="W12" s="16"/>
      <c r="X12" s="16"/>
    </row>
    <row r="13" spans="1:28" s="15" customFormat="1" ht="12.75" x14ac:dyDescent="0.2">
      <c r="A13" s="31" t="s">
        <v>39</v>
      </c>
      <c r="B13" s="31">
        <v>11170</v>
      </c>
      <c r="C13" s="31">
        <v>11116</v>
      </c>
      <c r="D13" s="31">
        <v>10969</v>
      </c>
      <c r="E13" s="31">
        <v>10779</v>
      </c>
      <c r="F13" s="31">
        <v>10568</v>
      </c>
      <c r="G13" s="31">
        <v>10467</v>
      </c>
      <c r="H13" s="31">
        <v>10327</v>
      </c>
      <c r="I13" s="137">
        <v>10202</v>
      </c>
      <c r="J13" s="137">
        <v>9706</v>
      </c>
      <c r="K13" s="137">
        <v>9541</v>
      </c>
      <c r="L13" s="137">
        <v>9359</v>
      </c>
      <c r="M13" s="137">
        <v>8771</v>
      </c>
      <c r="N13" s="137">
        <v>7069</v>
      </c>
      <c r="O13" s="31">
        <v>6464</v>
      </c>
      <c r="P13" s="31">
        <v>5484</v>
      </c>
      <c r="Q13" s="31">
        <v>1635</v>
      </c>
      <c r="R13" s="34">
        <v>631</v>
      </c>
      <c r="S13" s="34"/>
      <c r="T13" s="16"/>
      <c r="U13" s="16"/>
      <c r="V13" s="16"/>
      <c r="W13" s="16"/>
      <c r="X13" s="16"/>
    </row>
    <row r="14" spans="1:28" s="15" customFormat="1" ht="12.75" x14ac:dyDescent="0.2">
      <c r="A14" s="31" t="s">
        <v>38</v>
      </c>
      <c r="B14" s="31">
        <v>13824</v>
      </c>
      <c r="C14" s="31">
        <v>13793</v>
      </c>
      <c r="D14" s="31">
        <v>13685</v>
      </c>
      <c r="E14" s="31">
        <v>13556</v>
      </c>
      <c r="F14" s="31">
        <v>13346</v>
      </c>
      <c r="G14" s="31">
        <v>13263</v>
      </c>
      <c r="H14" s="31">
        <v>13208</v>
      </c>
      <c r="I14" s="137">
        <v>13146</v>
      </c>
      <c r="J14" s="137">
        <v>12663</v>
      </c>
      <c r="K14" s="137">
        <v>12566</v>
      </c>
      <c r="L14" s="137">
        <v>12457</v>
      </c>
      <c r="M14" s="137">
        <v>11731</v>
      </c>
      <c r="N14" s="137">
        <v>11049</v>
      </c>
      <c r="O14" s="31">
        <v>10760</v>
      </c>
      <c r="P14" s="31">
        <v>10115</v>
      </c>
      <c r="Q14" s="31">
        <v>7875</v>
      </c>
      <c r="R14" s="34">
        <v>6692</v>
      </c>
      <c r="S14" s="34">
        <v>2167</v>
      </c>
      <c r="T14" s="16"/>
      <c r="U14" s="16"/>
      <c r="V14" s="16"/>
      <c r="W14" s="16"/>
      <c r="X14" s="16"/>
    </row>
    <row r="15" spans="1:28" s="15" customFormat="1" ht="12.75" x14ac:dyDescent="0.2">
      <c r="A15" s="31" t="s">
        <v>37</v>
      </c>
      <c r="B15" s="31">
        <v>16127</v>
      </c>
      <c r="C15" s="31">
        <v>16095</v>
      </c>
      <c r="D15" s="31">
        <v>16042</v>
      </c>
      <c r="E15" s="31">
        <v>15954</v>
      </c>
      <c r="F15" s="31">
        <v>15869</v>
      </c>
      <c r="G15" s="31">
        <v>15823</v>
      </c>
      <c r="H15" s="31">
        <v>15787</v>
      </c>
      <c r="I15" s="137">
        <v>15739</v>
      </c>
      <c r="J15" s="137">
        <v>15443</v>
      </c>
      <c r="K15" s="137">
        <v>15398</v>
      </c>
      <c r="L15" s="137">
        <v>15311</v>
      </c>
      <c r="M15" s="137">
        <v>14693</v>
      </c>
      <c r="N15" s="137">
        <v>14243</v>
      </c>
      <c r="O15" s="31">
        <v>14077</v>
      </c>
      <c r="P15" s="31">
        <v>13635</v>
      </c>
      <c r="Q15" s="31">
        <v>12556</v>
      </c>
      <c r="R15" s="34">
        <v>12037</v>
      </c>
      <c r="S15" s="34">
        <v>9333</v>
      </c>
      <c r="T15" s="16"/>
      <c r="U15" s="16"/>
      <c r="V15" s="16"/>
      <c r="W15" s="16"/>
      <c r="X15" s="16"/>
    </row>
    <row r="16" spans="1:28" s="15" customFormat="1" ht="12.75" x14ac:dyDescent="0.2">
      <c r="A16" s="31" t="s">
        <v>36</v>
      </c>
      <c r="B16" s="31">
        <v>15559</v>
      </c>
      <c r="C16" s="31">
        <v>15543</v>
      </c>
      <c r="D16" s="31">
        <v>15505</v>
      </c>
      <c r="E16" s="31">
        <v>15465</v>
      </c>
      <c r="F16" s="31">
        <v>15438</v>
      </c>
      <c r="G16" s="31">
        <v>15381</v>
      </c>
      <c r="H16" s="31">
        <v>15347</v>
      </c>
      <c r="I16" s="137">
        <v>15320</v>
      </c>
      <c r="J16" s="137">
        <v>15184</v>
      </c>
      <c r="K16" s="137">
        <v>15143</v>
      </c>
      <c r="L16" s="137">
        <v>15031</v>
      </c>
      <c r="M16" s="137">
        <v>14536</v>
      </c>
      <c r="N16" s="137">
        <v>14361</v>
      </c>
      <c r="O16" s="31">
        <v>14287</v>
      </c>
      <c r="P16" s="31">
        <v>13883</v>
      </c>
      <c r="Q16" s="31">
        <v>13261</v>
      </c>
      <c r="R16" s="34">
        <v>12986</v>
      </c>
      <c r="S16" s="34">
        <v>11864</v>
      </c>
      <c r="T16" s="16"/>
      <c r="U16" s="16"/>
      <c r="V16" s="16"/>
      <c r="W16" s="16"/>
      <c r="X16" s="16"/>
    </row>
    <row r="17" spans="1:30" s="15" customFormat="1" ht="12.75" x14ac:dyDescent="0.2">
      <c r="A17" s="31" t="s">
        <v>35</v>
      </c>
      <c r="B17" s="31">
        <v>9432</v>
      </c>
      <c r="C17" s="31">
        <v>9429</v>
      </c>
      <c r="D17" s="31">
        <v>9412</v>
      </c>
      <c r="E17" s="31">
        <v>9395</v>
      </c>
      <c r="F17" s="31">
        <v>9389</v>
      </c>
      <c r="G17" s="31">
        <v>9370</v>
      </c>
      <c r="H17" s="31">
        <v>9362</v>
      </c>
      <c r="I17" s="137">
        <v>9345</v>
      </c>
      <c r="J17" s="137">
        <v>9296</v>
      </c>
      <c r="K17" s="137">
        <v>9279</v>
      </c>
      <c r="L17" s="137">
        <v>9215</v>
      </c>
      <c r="M17" s="137">
        <v>8974</v>
      </c>
      <c r="N17" s="137">
        <v>8921</v>
      </c>
      <c r="O17" s="31">
        <v>8893</v>
      </c>
      <c r="P17" s="31">
        <v>8662</v>
      </c>
      <c r="Q17" s="31">
        <v>8437</v>
      </c>
      <c r="R17" s="34">
        <v>8333</v>
      </c>
      <c r="S17" s="34">
        <v>7932</v>
      </c>
      <c r="T17" s="16"/>
      <c r="U17" s="16"/>
      <c r="V17" s="16"/>
      <c r="W17" s="16"/>
      <c r="X17" s="16"/>
    </row>
    <row r="18" spans="1:30" s="15" customFormat="1" ht="12.75" x14ac:dyDescent="0.2">
      <c r="A18" s="31" t="s">
        <v>34</v>
      </c>
      <c r="B18" s="31">
        <v>3026</v>
      </c>
      <c r="C18" s="31">
        <v>3024</v>
      </c>
      <c r="D18" s="31">
        <v>3018</v>
      </c>
      <c r="E18" s="31">
        <v>3012</v>
      </c>
      <c r="F18" s="31">
        <v>3006</v>
      </c>
      <c r="G18" s="31">
        <v>3002</v>
      </c>
      <c r="H18" s="31">
        <v>3000</v>
      </c>
      <c r="I18" s="137">
        <v>2997</v>
      </c>
      <c r="J18" s="137">
        <v>2992</v>
      </c>
      <c r="K18" s="137">
        <v>2989</v>
      </c>
      <c r="L18" s="137">
        <v>2964</v>
      </c>
      <c r="M18" s="137">
        <v>2918</v>
      </c>
      <c r="N18" s="137">
        <v>2900</v>
      </c>
      <c r="O18" s="31">
        <v>2897</v>
      </c>
      <c r="P18" s="31">
        <v>2837</v>
      </c>
      <c r="Q18" s="31">
        <v>2771</v>
      </c>
      <c r="R18" s="34">
        <v>2751</v>
      </c>
      <c r="S18" s="34">
        <v>2659</v>
      </c>
      <c r="T18" s="16"/>
      <c r="U18" s="16"/>
      <c r="V18" s="16"/>
      <c r="W18" s="16"/>
      <c r="X18" s="16"/>
    </row>
    <row r="19" spans="1:30" s="15" customFormat="1" ht="12.75" x14ac:dyDescent="0.2">
      <c r="A19" s="31" t="s">
        <v>33</v>
      </c>
      <c r="B19" s="31">
        <v>546</v>
      </c>
      <c r="C19" s="31">
        <v>545</v>
      </c>
      <c r="D19" s="31">
        <v>545</v>
      </c>
      <c r="E19" s="31">
        <v>544</v>
      </c>
      <c r="F19" s="31">
        <v>541</v>
      </c>
      <c r="G19" s="31">
        <v>541</v>
      </c>
      <c r="H19" s="31">
        <v>540</v>
      </c>
      <c r="I19" s="137">
        <v>539</v>
      </c>
      <c r="J19" s="137">
        <v>536</v>
      </c>
      <c r="K19" s="137">
        <v>537</v>
      </c>
      <c r="L19" s="137">
        <v>532</v>
      </c>
      <c r="M19" s="137">
        <v>521</v>
      </c>
      <c r="N19" s="137">
        <v>517</v>
      </c>
      <c r="O19" s="31">
        <v>517</v>
      </c>
      <c r="P19" s="31">
        <v>511</v>
      </c>
      <c r="Q19" s="31">
        <v>504</v>
      </c>
      <c r="R19" s="34">
        <v>499</v>
      </c>
      <c r="S19" s="34">
        <v>487</v>
      </c>
      <c r="T19" s="16"/>
      <c r="U19" s="16"/>
      <c r="V19" s="16"/>
      <c r="W19" s="16"/>
      <c r="X19" s="16"/>
    </row>
    <row r="20" spans="1:30" s="15" customFormat="1" ht="12.75" x14ac:dyDescent="0.2">
      <c r="A20" s="31" t="s">
        <v>32</v>
      </c>
      <c r="B20" s="31">
        <v>52</v>
      </c>
      <c r="C20" s="31">
        <v>52</v>
      </c>
      <c r="D20" s="31">
        <v>52</v>
      </c>
      <c r="E20" s="31">
        <v>51</v>
      </c>
      <c r="F20" s="31">
        <v>51</v>
      </c>
      <c r="G20" s="31">
        <v>51</v>
      </c>
      <c r="H20" s="31">
        <v>51</v>
      </c>
      <c r="I20" s="137">
        <v>51</v>
      </c>
      <c r="J20" s="137">
        <v>51</v>
      </c>
      <c r="K20" s="137">
        <v>51</v>
      </c>
      <c r="L20" s="137">
        <v>51</v>
      </c>
      <c r="M20" s="137">
        <v>51</v>
      </c>
      <c r="N20" s="137">
        <v>51</v>
      </c>
      <c r="O20" s="31">
        <v>51</v>
      </c>
      <c r="P20" s="31">
        <v>51</v>
      </c>
      <c r="Q20" s="31">
        <v>50</v>
      </c>
      <c r="R20" s="34">
        <v>50</v>
      </c>
      <c r="S20" s="34">
        <v>49</v>
      </c>
      <c r="T20" s="16"/>
      <c r="U20" s="16"/>
      <c r="V20" s="16"/>
      <c r="W20" s="16"/>
      <c r="X20" s="16"/>
    </row>
    <row r="21" spans="1:30" s="15" customFormat="1" ht="12.75" x14ac:dyDescent="0.2">
      <c r="A21" s="31" t="s">
        <v>31</v>
      </c>
      <c r="B21" s="31">
        <v>32</v>
      </c>
      <c r="C21" s="31">
        <v>32</v>
      </c>
      <c r="D21" s="31">
        <v>32</v>
      </c>
      <c r="E21" s="31">
        <v>32</v>
      </c>
      <c r="F21" s="31">
        <v>32</v>
      </c>
      <c r="G21" s="31">
        <v>32</v>
      </c>
      <c r="H21" s="31">
        <v>32</v>
      </c>
      <c r="I21" s="137">
        <v>32</v>
      </c>
      <c r="J21" s="137">
        <v>32</v>
      </c>
      <c r="K21" s="137">
        <v>32</v>
      </c>
      <c r="L21" s="137">
        <v>32</v>
      </c>
      <c r="M21" s="137">
        <v>32</v>
      </c>
      <c r="N21" s="137">
        <v>32</v>
      </c>
      <c r="O21" s="31">
        <v>32</v>
      </c>
      <c r="P21" s="31">
        <v>32</v>
      </c>
      <c r="Q21" s="31">
        <v>29</v>
      </c>
      <c r="R21" s="34">
        <v>29</v>
      </c>
      <c r="S21" s="34">
        <v>25</v>
      </c>
      <c r="T21" s="16"/>
      <c r="U21" s="16"/>
      <c r="V21" s="16"/>
      <c r="W21" s="16"/>
      <c r="X21" s="16"/>
    </row>
    <row r="22" spans="1:30" s="15" customFormat="1" ht="12.75" x14ac:dyDescent="0.2">
      <c r="A22" s="31" t="s">
        <v>30</v>
      </c>
      <c r="B22" s="31">
        <v>5</v>
      </c>
      <c r="C22" s="31">
        <v>5</v>
      </c>
      <c r="D22" s="31">
        <v>5</v>
      </c>
      <c r="E22" s="31">
        <v>5</v>
      </c>
      <c r="F22" s="31">
        <v>5</v>
      </c>
      <c r="G22" s="31">
        <v>5</v>
      </c>
      <c r="H22" s="31">
        <v>5</v>
      </c>
      <c r="I22" s="137">
        <v>5</v>
      </c>
      <c r="J22" s="137">
        <v>5</v>
      </c>
      <c r="K22" s="137">
        <v>5</v>
      </c>
      <c r="L22" s="137">
        <v>5</v>
      </c>
      <c r="M22" s="137">
        <v>6</v>
      </c>
      <c r="N22" s="137">
        <v>7</v>
      </c>
      <c r="O22" s="31">
        <v>7</v>
      </c>
      <c r="P22" s="31">
        <v>7</v>
      </c>
      <c r="Q22" s="31">
        <v>7</v>
      </c>
      <c r="R22" s="34">
        <v>6</v>
      </c>
      <c r="S22" s="34">
        <v>5</v>
      </c>
      <c r="T22" s="16"/>
      <c r="U22" s="16"/>
      <c r="V22" s="16"/>
      <c r="W22" s="16"/>
      <c r="X22" s="16"/>
    </row>
    <row r="23" spans="1:30" s="15" customFormat="1" ht="12.75" x14ac:dyDescent="0.2">
      <c r="A23" s="31" t="s">
        <v>29</v>
      </c>
      <c r="B23" s="31">
        <v>3</v>
      </c>
      <c r="C23" s="31">
        <v>3</v>
      </c>
      <c r="D23" s="31">
        <v>3</v>
      </c>
      <c r="E23" s="31">
        <v>3</v>
      </c>
      <c r="F23" s="31">
        <v>2</v>
      </c>
      <c r="G23" s="31">
        <v>2</v>
      </c>
      <c r="H23" s="31">
        <v>2</v>
      </c>
      <c r="I23" s="137">
        <v>2</v>
      </c>
      <c r="J23" s="137">
        <v>2</v>
      </c>
      <c r="K23" s="137">
        <v>2</v>
      </c>
      <c r="L23" s="137">
        <v>2</v>
      </c>
      <c r="M23" s="137">
        <v>2</v>
      </c>
      <c r="N23" s="137">
        <v>2</v>
      </c>
      <c r="O23" s="31">
        <v>2</v>
      </c>
      <c r="P23" s="31">
        <v>2</v>
      </c>
      <c r="Q23" s="31">
        <v>1</v>
      </c>
      <c r="R23" s="34">
        <v>1</v>
      </c>
      <c r="S23" s="34">
        <v>0</v>
      </c>
      <c r="T23" s="16"/>
      <c r="U23" s="16"/>
      <c r="V23" s="16"/>
      <c r="W23" s="16"/>
      <c r="X23" s="16"/>
    </row>
    <row r="24" spans="1:30" s="15" customFormat="1" ht="12.75" x14ac:dyDescent="0.2">
      <c r="A24" s="31" t="s">
        <v>28</v>
      </c>
      <c r="B24" s="31">
        <v>0</v>
      </c>
      <c r="C24" s="31">
        <v>0</v>
      </c>
      <c r="D24" s="31">
        <v>0</v>
      </c>
      <c r="E24" s="31">
        <v>0</v>
      </c>
      <c r="F24" s="31">
        <v>0</v>
      </c>
      <c r="G24" s="31">
        <v>0</v>
      </c>
      <c r="H24" s="31">
        <v>0</v>
      </c>
      <c r="I24" s="137">
        <v>0</v>
      </c>
      <c r="J24" s="137">
        <v>0</v>
      </c>
      <c r="K24" s="137">
        <v>0</v>
      </c>
      <c r="L24" s="137">
        <v>0</v>
      </c>
      <c r="M24" s="137">
        <v>0</v>
      </c>
      <c r="N24" s="137">
        <v>0</v>
      </c>
      <c r="O24" s="31">
        <v>0</v>
      </c>
      <c r="P24" s="31">
        <v>0</v>
      </c>
      <c r="Q24" s="31">
        <v>0</v>
      </c>
      <c r="R24" s="34">
        <v>0</v>
      </c>
      <c r="S24" s="34">
        <v>0</v>
      </c>
      <c r="T24" s="16"/>
      <c r="U24" s="16"/>
      <c r="V24" s="16"/>
      <c r="W24" s="16"/>
      <c r="X24" s="16"/>
    </row>
    <row r="25" spans="1:30" s="15" customFormat="1" ht="12.75" x14ac:dyDescent="0.2">
      <c r="A25" s="31" t="s">
        <v>27</v>
      </c>
      <c r="B25" s="31">
        <v>1</v>
      </c>
      <c r="C25" s="31">
        <v>1</v>
      </c>
      <c r="D25" s="31">
        <v>1</v>
      </c>
      <c r="E25" s="31">
        <v>1</v>
      </c>
      <c r="F25" s="31">
        <v>1</v>
      </c>
      <c r="G25" s="31">
        <v>1</v>
      </c>
      <c r="H25" s="31">
        <v>1</v>
      </c>
      <c r="I25" s="137">
        <v>1</v>
      </c>
      <c r="J25" s="137">
        <v>1</v>
      </c>
      <c r="K25" s="137">
        <v>1</v>
      </c>
      <c r="L25" s="137">
        <v>1</v>
      </c>
      <c r="M25" s="137">
        <v>1</v>
      </c>
      <c r="N25" s="137">
        <v>1</v>
      </c>
      <c r="O25" s="31">
        <v>1</v>
      </c>
      <c r="P25" s="31">
        <v>1</v>
      </c>
      <c r="Q25" s="31">
        <v>1</v>
      </c>
      <c r="R25" s="34">
        <v>1</v>
      </c>
      <c r="S25" s="34">
        <v>0</v>
      </c>
      <c r="T25" s="25"/>
      <c r="U25" s="16"/>
      <c r="V25" s="16"/>
      <c r="W25" s="16"/>
      <c r="X25" s="16"/>
      <c r="Y25" s="16"/>
      <c r="Z25" s="16"/>
    </row>
    <row r="26" spans="1:30" s="15" customFormat="1" ht="12.75" x14ac:dyDescent="0.2">
      <c r="A26" s="31" t="s">
        <v>48</v>
      </c>
      <c r="B26" s="31">
        <v>1</v>
      </c>
      <c r="C26" s="31">
        <v>1</v>
      </c>
      <c r="D26" s="31">
        <v>0</v>
      </c>
      <c r="E26" s="31">
        <v>0</v>
      </c>
      <c r="F26" s="31">
        <v>0</v>
      </c>
      <c r="G26" s="31">
        <v>0</v>
      </c>
      <c r="H26" s="31">
        <v>0</v>
      </c>
      <c r="I26" s="137">
        <v>0</v>
      </c>
      <c r="J26" s="137">
        <v>0</v>
      </c>
      <c r="K26" s="137">
        <v>0</v>
      </c>
      <c r="L26" s="137">
        <v>0</v>
      </c>
      <c r="M26" s="137">
        <v>0</v>
      </c>
      <c r="N26" s="137">
        <v>0</v>
      </c>
      <c r="O26" s="31">
        <v>0</v>
      </c>
      <c r="P26" s="31">
        <v>0</v>
      </c>
      <c r="Q26" s="31">
        <v>0</v>
      </c>
      <c r="R26" s="37">
        <v>0</v>
      </c>
      <c r="S26" s="37">
        <v>0</v>
      </c>
      <c r="T26" s="25"/>
      <c r="U26" s="16"/>
      <c r="V26" s="16"/>
      <c r="W26" s="16"/>
      <c r="X26" s="16"/>
      <c r="Y26" s="16"/>
      <c r="Z26" s="16"/>
    </row>
    <row r="27" spans="1:30" s="46" customFormat="1" ht="12.75" x14ac:dyDescent="0.2">
      <c r="A27" s="117" t="s">
        <v>8</v>
      </c>
      <c r="B27" s="196">
        <f>SUM(B8:B26)</f>
        <v>94371</v>
      </c>
      <c r="C27" s="214">
        <f>SUM(C8:C26)</f>
        <v>92922</v>
      </c>
      <c r="D27" s="211">
        <f>SUM(D9:D26)</f>
        <v>91558</v>
      </c>
      <c r="E27" s="208">
        <f>SUM(E9:E26)</f>
        <v>88243</v>
      </c>
      <c r="F27" s="199">
        <f>SUM(F9:F26)</f>
        <v>86495</v>
      </c>
      <c r="G27" s="193">
        <f>SUM(G9:G26)</f>
        <v>84735</v>
      </c>
      <c r="H27" s="172">
        <f>SUM(H10:H26)</f>
        <v>83142</v>
      </c>
      <c r="I27" s="138">
        <f>SUM(I10:I26)</f>
        <v>81372</v>
      </c>
      <c r="J27" s="138">
        <v>76874</v>
      </c>
      <c r="K27" s="138">
        <f>K10+K11+K12+K13+K14+K15+K16+K17+K18+K19+K20+K21+K22+K23+K25</f>
        <v>75283</v>
      </c>
      <c r="L27" s="138">
        <f>SUM(L11:L26)</f>
        <v>73639</v>
      </c>
      <c r="M27" s="138">
        <f>SUM(M11:M26)</f>
        <v>68998</v>
      </c>
      <c r="N27" s="138">
        <v>62515</v>
      </c>
      <c r="O27" s="30">
        <f>SUM(O12:O26)</f>
        <v>60299</v>
      </c>
      <c r="P27" s="30">
        <f>SUM(P12:P26)</f>
        <v>56977</v>
      </c>
      <c r="Q27" s="30">
        <f>SUM(Q13:Q26)</f>
        <v>47127</v>
      </c>
      <c r="R27" s="30">
        <f>SUM(R13:R26)</f>
        <v>44016</v>
      </c>
      <c r="S27" s="30">
        <f>SUM(S13:S26)</f>
        <v>34521</v>
      </c>
      <c r="T27" s="45"/>
      <c r="U27" s="24"/>
      <c r="V27" s="24"/>
      <c r="W27" s="45"/>
      <c r="X27" s="45"/>
      <c r="Y27" s="45"/>
      <c r="Z27" s="45"/>
      <c r="AA27" s="45"/>
      <c r="AB27" s="45"/>
      <c r="AC27" s="45"/>
      <c r="AD27" s="45"/>
    </row>
    <row r="28" spans="1:30" s="15" customFormat="1" ht="25.5" customHeight="1" x14ac:dyDescent="0.2">
      <c r="A28" s="29"/>
      <c r="B28" s="29"/>
      <c r="C28" s="29"/>
      <c r="D28" s="29"/>
      <c r="E28" s="29"/>
      <c r="F28" s="29"/>
      <c r="G28" s="29"/>
      <c r="H28" s="29"/>
      <c r="I28" s="29"/>
      <c r="J28" s="29"/>
      <c r="K28" s="29"/>
      <c r="L28" s="29"/>
      <c r="M28" s="29"/>
      <c r="N28" s="29"/>
      <c r="O28" s="29"/>
      <c r="P28" s="29"/>
      <c r="Q28" s="29"/>
      <c r="R28" s="29"/>
      <c r="S28" s="29"/>
      <c r="T28" s="16"/>
      <c r="U28" s="28"/>
      <c r="V28" s="16"/>
      <c r="W28" s="16"/>
      <c r="X28" s="16"/>
      <c r="Y28" s="16"/>
      <c r="Z28" s="16"/>
      <c r="AA28" s="16"/>
      <c r="AB28" s="16"/>
      <c r="AC28" s="16"/>
      <c r="AD28" s="16"/>
    </row>
    <row r="29" spans="1:30" x14ac:dyDescent="0.25">
      <c r="A29" s="23" t="s">
        <v>115</v>
      </c>
      <c r="B29" s="23"/>
      <c r="C29" s="23"/>
      <c r="D29" s="23"/>
      <c r="E29" s="23"/>
      <c r="F29" s="23"/>
      <c r="G29" s="23"/>
      <c r="H29" s="23"/>
      <c r="I29" s="23"/>
      <c r="J29" s="23"/>
      <c r="K29" s="23"/>
      <c r="L29" s="23"/>
      <c r="M29" s="23"/>
      <c r="N29" s="23"/>
      <c r="O29" s="23"/>
      <c r="P29" s="26"/>
      <c r="R29" s="27"/>
    </row>
    <row r="30" spans="1:30" x14ac:dyDescent="0.25">
      <c r="A30" s="233" t="s">
        <v>44</v>
      </c>
      <c r="B30" s="236" t="s">
        <v>64</v>
      </c>
      <c r="C30" s="237"/>
      <c r="D30" s="237"/>
      <c r="E30" s="237"/>
      <c r="F30" s="237"/>
      <c r="G30" s="237"/>
      <c r="H30" s="237"/>
      <c r="I30" s="237"/>
      <c r="J30" s="237"/>
      <c r="K30" s="237"/>
      <c r="L30" s="237"/>
      <c r="M30" s="237"/>
      <c r="N30" s="237"/>
      <c r="O30" s="237"/>
      <c r="P30" s="237"/>
      <c r="Q30" s="237"/>
      <c r="R30" s="237"/>
      <c r="S30" s="160"/>
    </row>
    <row r="31" spans="1:30" ht="30" customHeight="1" x14ac:dyDescent="0.25">
      <c r="A31" s="234"/>
      <c r="B31" s="194" t="s">
        <v>155</v>
      </c>
      <c r="C31" s="212" t="s">
        <v>151</v>
      </c>
      <c r="D31" s="209" t="s">
        <v>150</v>
      </c>
      <c r="E31" s="206" t="s">
        <v>139</v>
      </c>
      <c r="F31" s="197" t="s">
        <v>137</v>
      </c>
      <c r="G31" s="192" t="s">
        <v>136</v>
      </c>
      <c r="H31" s="171" t="s">
        <v>133</v>
      </c>
      <c r="I31" s="170" t="s">
        <v>129</v>
      </c>
      <c r="J31" s="166" t="s">
        <v>126</v>
      </c>
      <c r="K31" s="162" t="s">
        <v>119</v>
      </c>
      <c r="L31" s="161" t="s">
        <v>117</v>
      </c>
      <c r="M31" s="140" t="s">
        <v>112</v>
      </c>
      <c r="N31" s="116" t="s">
        <v>98</v>
      </c>
      <c r="O31" s="115" t="s">
        <v>75</v>
      </c>
      <c r="P31" s="115" t="s">
        <v>74</v>
      </c>
      <c r="Q31" s="115" t="s">
        <v>63</v>
      </c>
      <c r="R31" s="115" t="s">
        <v>45</v>
      </c>
      <c r="S31" s="115" t="s">
        <v>65</v>
      </c>
    </row>
    <row r="32" spans="1:30" ht="15" customHeight="1" x14ac:dyDescent="0.25">
      <c r="A32" s="36" t="s">
        <v>152</v>
      </c>
      <c r="B32" s="139">
        <f>B33+B8</f>
        <v>94371</v>
      </c>
      <c r="C32" s="139">
        <f>C33+C8</f>
        <v>92922</v>
      </c>
      <c r="D32" s="132"/>
      <c r="E32" s="132"/>
      <c r="F32" s="132"/>
      <c r="G32" s="132"/>
      <c r="H32" s="132"/>
      <c r="I32" s="132"/>
      <c r="J32" s="132"/>
      <c r="K32" s="132"/>
      <c r="L32" s="132"/>
      <c r="M32" s="132"/>
      <c r="N32" s="132"/>
      <c r="O32" s="35"/>
      <c r="P32" s="134"/>
      <c r="Q32" s="134"/>
      <c r="R32" s="38"/>
      <c r="S32" s="38"/>
    </row>
    <row r="33" spans="1:28" ht="12.75" customHeight="1" x14ac:dyDescent="0.25">
      <c r="A33" s="122" t="s">
        <v>135</v>
      </c>
      <c r="B33" s="139">
        <f>B34+B9</f>
        <v>94072</v>
      </c>
      <c r="C33" s="139">
        <f>C34+C9</f>
        <v>92713</v>
      </c>
      <c r="D33" s="139">
        <f>D34+D9</f>
        <v>91558</v>
      </c>
      <c r="E33" s="139">
        <f>E34+E9</f>
        <v>88243</v>
      </c>
      <c r="F33" s="139">
        <f>F34+F9</f>
        <v>86495</v>
      </c>
      <c r="G33" s="139">
        <f>G34+G9</f>
        <v>84735</v>
      </c>
      <c r="H33" s="132"/>
      <c r="I33" s="132"/>
      <c r="J33" s="132"/>
      <c r="K33" s="132"/>
      <c r="L33" s="132"/>
      <c r="M33" s="132"/>
      <c r="N33" s="132"/>
      <c r="O33" s="35"/>
      <c r="P33" s="134"/>
      <c r="Q33" s="134"/>
      <c r="R33" s="38"/>
      <c r="S33" s="38"/>
    </row>
    <row r="34" spans="1:28" ht="14.25" customHeight="1" x14ac:dyDescent="0.25">
      <c r="A34" s="133" t="s">
        <v>122</v>
      </c>
      <c r="B34" s="139">
        <f t="shared" ref="B34:G34" si="0">B35+B10</f>
        <v>92097</v>
      </c>
      <c r="C34" s="139">
        <f t="shared" ref="C34" si="1">C35+C10</f>
        <v>91239</v>
      </c>
      <c r="D34" s="139">
        <f t="shared" ref="D34" si="2">D35+D10</f>
        <v>90395</v>
      </c>
      <c r="E34" s="139">
        <f t="shared" ref="E34" si="3">E35+E10</f>
        <v>87707</v>
      </c>
      <c r="F34" s="139">
        <f t="shared" ref="F34" si="4">F35+F10</f>
        <v>86173</v>
      </c>
      <c r="G34" s="139">
        <f t="shared" si="0"/>
        <v>84513</v>
      </c>
      <c r="H34" s="139">
        <f t="shared" ref="H34:H49" si="5">H35+H10</f>
        <v>83142</v>
      </c>
      <c r="I34" s="139">
        <f t="shared" ref="I34" si="6">I35+I10</f>
        <v>81372</v>
      </c>
      <c r="J34" s="139">
        <f t="shared" ref="J34:J49" si="7">J35+J10</f>
        <v>76874</v>
      </c>
      <c r="K34" s="139">
        <f t="shared" ref="K34:K49" si="8">K35+K10</f>
        <v>75283</v>
      </c>
      <c r="L34" s="132"/>
      <c r="M34" s="132"/>
      <c r="N34" s="132"/>
      <c r="O34" s="35"/>
      <c r="P34" s="132"/>
      <c r="Q34" s="132"/>
      <c r="R34" s="35"/>
      <c r="S34" s="35"/>
    </row>
    <row r="35" spans="1:28" ht="17.25" customHeight="1" x14ac:dyDescent="0.25">
      <c r="A35" s="122" t="s">
        <v>99</v>
      </c>
      <c r="B35" s="139">
        <f t="shared" ref="B35:G35" si="9">B36+B11</f>
        <v>87346</v>
      </c>
      <c r="C35" s="139">
        <f t="shared" ref="C35" si="10">C36+C11</f>
        <v>86961</v>
      </c>
      <c r="D35" s="139">
        <f t="shared" ref="D35" si="11">D36+D11</f>
        <v>86370</v>
      </c>
      <c r="E35" s="139">
        <f t="shared" ref="E35" si="12">E36+E11</f>
        <v>84931</v>
      </c>
      <c r="F35" s="139">
        <f t="shared" ref="F35" si="13">F36+F11</f>
        <v>83922</v>
      </c>
      <c r="G35" s="139">
        <f t="shared" si="9"/>
        <v>82825</v>
      </c>
      <c r="H35" s="139">
        <f t="shared" si="5"/>
        <v>81962</v>
      </c>
      <c r="I35" s="139">
        <f t="shared" ref="I35" si="14">I36+I11</f>
        <v>80579</v>
      </c>
      <c r="J35" s="139">
        <f t="shared" si="7"/>
        <v>76719</v>
      </c>
      <c r="K35" s="139">
        <f t="shared" si="8"/>
        <v>75155</v>
      </c>
      <c r="L35" s="139">
        <f t="shared" ref="L35:L49" si="15">L36+L11</f>
        <v>73639</v>
      </c>
      <c r="M35" s="139">
        <f t="shared" ref="M35:M49" si="16">M36+M11</f>
        <v>68998</v>
      </c>
      <c r="N35" s="34">
        <f t="shared" ref="N35:N49" si="17">N36+N11</f>
        <v>62515</v>
      </c>
      <c r="O35" s="35"/>
      <c r="P35" s="132"/>
      <c r="Q35" s="132"/>
      <c r="R35" s="35"/>
      <c r="S35" s="35"/>
    </row>
    <row r="36" spans="1:28" ht="18.75" customHeight="1" x14ac:dyDescent="0.25">
      <c r="A36" s="122" t="s">
        <v>46</v>
      </c>
      <c r="B36" s="34">
        <f t="shared" ref="B36:G36" si="18">B37+B12</f>
        <v>79716</v>
      </c>
      <c r="C36" s="34">
        <f t="shared" ref="C36" si="19">C37+C12</f>
        <v>79508</v>
      </c>
      <c r="D36" s="34">
        <f t="shared" ref="D36" si="20">D37+D12</f>
        <v>79048</v>
      </c>
      <c r="E36" s="34">
        <f t="shared" ref="E36" si="21">E37+E12</f>
        <v>78300</v>
      </c>
      <c r="F36" s="34">
        <f t="shared" ref="F36" si="22">F37+F12</f>
        <v>77588</v>
      </c>
      <c r="G36" s="34">
        <f t="shared" si="18"/>
        <v>77039</v>
      </c>
      <c r="H36" s="34">
        <f t="shared" si="5"/>
        <v>76592</v>
      </c>
      <c r="I36" s="34">
        <f t="shared" ref="I36" si="23">I37+I12</f>
        <v>75997</v>
      </c>
      <c r="J36" s="34">
        <f t="shared" si="7"/>
        <v>73513</v>
      </c>
      <c r="K36" s="34">
        <f t="shared" si="8"/>
        <v>72673</v>
      </c>
      <c r="L36" s="34">
        <f t="shared" si="15"/>
        <v>71724</v>
      </c>
      <c r="M36" s="34">
        <f t="shared" si="16"/>
        <v>67791</v>
      </c>
      <c r="N36" s="34">
        <f t="shared" si="17"/>
        <v>62096</v>
      </c>
      <c r="O36" s="34">
        <f t="shared" ref="O36:O49" si="24">O37+O12</f>
        <v>60299</v>
      </c>
      <c r="P36" s="133">
        <f t="shared" ref="P36:P49" si="25">P37+P12</f>
        <v>56977</v>
      </c>
      <c r="Q36" s="133"/>
      <c r="R36" s="35"/>
      <c r="S36" s="35"/>
    </row>
    <row r="37" spans="1:28" x14ac:dyDescent="0.25">
      <c r="A37" s="34" t="s">
        <v>39</v>
      </c>
      <c r="B37" s="139">
        <f t="shared" ref="B37:G37" si="26">B38+B13</f>
        <v>69778</v>
      </c>
      <c r="C37" s="139">
        <f t="shared" ref="C37" si="27">C38+C13</f>
        <v>69639</v>
      </c>
      <c r="D37" s="139">
        <f t="shared" ref="D37" si="28">D38+D13</f>
        <v>69269</v>
      </c>
      <c r="E37" s="139">
        <f t="shared" ref="E37" si="29">E38+E13</f>
        <v>68797</v>
      </c>
      <c r="F37" s="139">
        <f t="shared" ref="F37" si="30">F38+F13</f>
        <v>68248</v>
      </c>
      <c r="G37" s="139">
        <f t="shared" si="26"/>
        <v>67938</v>
      </c>
      <c r="H37" s="139">
        <f t="shared" si="5"/>
        <v>67662</v>
      </c>
      <c r="I37" s="139">
        <f t="shared" ref="I37" si="31">I38+I13</f>
        <v>67379</v>
      </c>
      <c r="J37" s="139">
        <f t="shared" si="7"/>
        <v>65911</v>
      </c>
      <c r="K37" s="139">
        <f t="shared" si="8"/>
        <v>65544</v>
      </c>
      <c r="L37" s="139">
        <f t="shared" si="15"/>
        <v>64960</v>
      </c>
      <c r="M37" s="139">
        <f t="shared" si="16"/>
        <v>62236</v>
      </c>
      <c r="N37" s="139">
        <f t="shared" si="17"/>
        <v>59153</v>
      </c>
      <c r="O37" s="34">
        <f t="shared" si="24"/>
        <v>57988</v>
      </c>
      <c r="P37" s="34">
        <f t="shared" si="25"/>
        <v>55220</v>
      </c>
      <c r="Q37" s="34">
        <f t="shared" ref="Q37:Q49" si="32">Q38+Q13</f>
        <v>47127</v>
      </c>
      <c r="R37" s="32">
        <f t="shared" ref="R37:R49" si="33">R38+R13</f>
        <v>44016</v>
      </c>
      <c r="S37" s="32">
        <f t="shared" ref="S37:S49" si="34">S38+S13</f>
        <v>34522</v>
      </c>
      <c r="T37" s="81"/>
      <c r="U37" s="81"/>
      <c r="V37" s="81"/>
      <c r="W37" s="81"/>
      <c r="X37" s="81"/>
      <c r="Y37" s="81"/>
      <c r="Z37" s="83"/>
      <c r="AA37" s="83"/>
      <c r="AB37" s="83"/>
    </row>
    <row r="38" spans="1:28" x14ac:dyDescent="0.25">
      <c r="A38" s="34" t="s">
        <v>38</v>
      </c>
      <c r="B38" s="34">
        <f t="shared" ref="B38:G38" si="35">B39+B14</f>
        <v>58608</v>
      </c>
      <c r="C38" s="34">
        <f t="shared" ref="C38" si="36">C39+C14</f>
        <v>58523</v>
      </c>
      <c r="D38" s="34">
        <f t="shared" ref="D38" si="37">D39+D14</f>
        <v>58300</v>
      </c>
      <c r="E38" s="34">
        <f t="shared" ref="E38" si="38">E39+E14</f>
        <v>58018</v>
      </c>
      <c r="F38" s="34">
        <f t="shared" ref="F38" si="39">F39+F14</f>
        <v>57680</v>
      </c>
      <c r="G38" s="34">
        <f t="shared" si="35"/>
        <v>57471</v>
      </c>
      <c r="H38" s="34">
        <f t="shared" si="5"/>
        <v>57335</v>
      </c>
      <c r="I38" s="34">
        <f t="shared" ref="I38" si="40">I39+I14</f>
        <v>57177</v>
      </c>
      <c r="J38" s="34">
        <f t="shared" si="7"/>
        <v>56205</v>
      </c>
      <c r="K38" s="34">
        <f t="shared" si="8"/>
        <v>56003</v>
      </c>
      <c r="L38" s="34">
        <f t="shared" si="15"/>
        <v>55601</v>
      </c>
      <c r="M38" s="34">
        <f t="shared" si="16"/>
        <v>53465</v>
      </c>
      <c r="N38" s="34">
        <f t="shared" si="17"/>
        <v>52084</v>
      </c>
      <c r="O38" s="34">
        <f t="shared" si="24"/>
        <v>51524</v>
      </c>
      <c r="P38" s="34">
        <f t="shared" si="25"/>
        <v>49736</v>
      </c>
      <c r="Q38" s="34">
        <f t="shared" si="32"/>
        <v>45492</v>
      </c>
      <c r="R38" s="32">
        <f t="shared" si="33"/>
        <v>43385</v>
      </c>
      <c r="S38" s="32">
        <f t="shared" si="34"/>
        <v>34522</v>
      </c>
      <c r="T38" s="82"/>
      <c r="U38" s="82"/>
      <c r="V38" s="82"/>
      <c r="W38" s="82"/>
      <c r="X38" s="82"/>
      <c r="Y38" s="82"/>
      <c r="Z38" s="83"/>
      <c r="AA38" s="83"/>
      <c r="AB38" s="83"/>
    </row>
    <row r="39" spans="1:28" x14ac:dyDescent="0.25">
      <c r="A39" s="34" t="s">
        <v>37</v>
      </c>
      <c r="B39" s="34">
        <f t="shared" ref="B39:G39" si="41">B40+B15</f>
        <v>44784</v>
      </c>
      <c r="C39" s="34">
        <f t="shared" ref="C39" si="42">C40+C15</f>
        <v>44730</v>
      </c>
      <c r="D39" s="34">
        <f t="shared" ref="D39" si="43">D40+D15</f>
        <v>44615</v>
      </c>
      <c r="E39" s="34">
        <f t="shared" ref="E39" si="44">E40+E15</f>
        <v>44462</v>
      </c>
      <c r="F39" s="34">
        <f t="shared" ref="F39" si="45">F40+F15</f>
        <v>44334</v>
      </c>
      <c r="G39" s="34">
        <f t="shared" si="41"/>
        <v>44208</v>
      </c>
      <c r="H39" s="34">
        <f t="shared" si="5"/>
        <v>44127</v>
      </c>
      <c r="I39" s="34">
        <f t="shared" ref="I39" si="46">I40+I15</f>
        <v>44031</v>
      </c>
      <c r="J39" s="34">
        <f t="shared" si="7"/>
        <v>43542</v>
      </c>
      <c r="K39" s="34">
        <f t="shared" si="8"/>
        <v>43437</v>
      </c>
      <c r="L39" s="34">
        <f t="shared" si="15"/>
        <v>43144</v>
      </c>
      <c r="M39" s="34">
        <f t="shared" si="16"/>
        <v>41734</v>
      </c>
      <c r="N39" s="34">
        <f t="shared" si="17"/>
        <v>41035</v>
      </c>
      <c r="O39" s="34">
        <f t="shared" si="24"/>
        <v>40764</v>
      </c>
      <c r="P39" s="34">
        <f t="shared" si="25"/>
        <v>39621</v>
      </c>
      <c r="Q39" s="34">
        <f t="shared" si="32"/>
        <v>37617</v>
      </c>
      <c r="R39" s="32">
        <f t="shared" si="33"/>
        <v>36693</v>
      </c>
      <c r="S39" s="32">
        <f t="shared" si="34"/>
        <v>32355</v>
      </c>
      <c r="T39" s="82"/>
      <c r="U39" s="82"/>
      <c r="V39" s="82"/>
      <c r="W39" s="82"/>
      <c r="X39" s="82"/>
      <c r="Y39" s="82"/>
      <c r="Z39" s="83"/>
      <c r="AA39" s="83"/>
      <c r="AB39" s="83"/>
    </row>
    <row r="40" spans="1:28" x14ac:dyDescent="0.25">
      <c r="A40" s="34" t="s">
        <v>36</v>
      </c>
      <c r="B40" s="34">
        <f t="shared" ref="B40:G40" si="47">B41+B16</f>
        <v>28657</v>
      </c>
      <c r="C40" s="34">
        <f t="shared" ref="C40" si="48">C41+C16</f>
        <v>28635</v>
      </c>
      <c r="D40" s="34">
        <f t="shared" ref="D40" si="49">D41+D16</f>
        <v>28573</v>
      </c>
      <c r="E40" s="34">
        <f t="shared" ref="E40" si="50">E41+E16</f>
        <v>28508</v>
      </c>
      <c r="F40" s="34">
        <f t="shared" ref="F40" si="51">F41+F16</f>
        <v>28465</v>
      </c>
      <c r="G40" s="34">
        <f t="shared" si="47"/>
        <v>28385</v>
      </c>
      <c r="H40" s="34">
        <f t="shared" si="5"/>
        <v>28340</v>
      </c>
      <c r="I40" s="34">
        <f t="shared" ref="I40" si="52">I41+I16</f>
        <v>28292</v>
      </c>
      <c r="J40" s="34">
        <f t="shared" si="7"/>
        <v>28099</v>
      </c>
      <c r="K40" s="34">
        <f t="shared" si="8"/>
        <v>28039</v>
      </c>
      <c r="L40" s="34">
        <f t="shared" si="15"/>
        <v>27833</v>
      </c>
      <c r="M40" s="34">
        <f t="shared" si="16"/>
        <v>27041</v>
      </c>
      <c r="N40" s="34">
        <f t="shared" si="17"/>
        <v>26792</v>
      </c>
      <c r="O40" s="34">
        <f t="shared" si="24"/>
        <v>26687</v>
      </c>
      <c r="P40" s="34">
        <f t="shared" si="25"/>
        <v>25986</v>
      </c>
      <c r="Q40" s="34">
        <f t="shared" si="32"/>
        <v>25061</v>
      </c>
      <c r="R40" s="32">
        <f t="shared" si="33"/>
        <v>24656</v>
      </c>
      <c r="S40" s="32">
        <f t="shared" si="34"/>
        <v>23022</v>
      </c>
      <c r="T40" s="82"/>
      <c r="U40" s="82"/>
      <c r="V40" s="82"/>
      <c r="W40" s="82"/>
      <c r="X40" s="82"/>
      <c r="Y40" s="82"/>
      <c r="Z40" s="83"/>
      <c r="AA40" s="83"/>
      <c r="AB40" s="83"/>
    </row>
    <row r="41" spans="1:28" x14ac:dyDescent="0.25">
      <c r="A41" s="34" t="s">
        <v>35</v>
      </c>
      <c r="B41" s="34">
        <f t="shared" ref="B41:G41" si="53">B42+B17</f>
        <v>13098</v>
      </c>
      <c r="C41" s="34">
        <f t="shared" ref="C41" si="54">C42+C17</f>
        <v>13092</v>
      </c>
      <c r="D41" s="34">
        <f t="shared" ref="D41" si="55">D42+D17</f>
        <v>13068</v>
      </c>
      <c r="E41" s="34">
        <f t="shared" ref="E41" si="56">E42+E17</f>
        <v>13043</v>
      </c>
      <c r="F41" s="34">
        <f t="shared" ref="F41" si="57">F42+F17</f>
        <v>13027</v>
      </c>
      <c r="G41" s="34">
        <f t="shared" si="53"/>
        <v>13004</v>
      </c>
      <c r="H41" s="34">
        <f t="shared" si="5"/>
        <v>12993</v>
      </c>
      <c r="I41" s="34">
        <f t="shared" ref="I41" si="58">I42+I17</f>
        <v>12972</v>
      </c>
      <c r="J41" s="34">
        <f t="shared" si="7"/>
        <v>12915</v>
      </c>
      <c r="K41" s="34">
        <f t="shared" si="8"/>
        <v>12896</v>
      </c>
      <c r="L41" s="34">
        <f t="shared" si="15"/>
        <v>12802</v>
      </c>
      <c r="M41" s="34">
        <f t="shared" si="16"/>
        <v>12505</v>
      </c>
      <c r="N41" s="34">
        <f t="shared" si="17"/>
        <v>12431</v>
      </c>
      <c r="O41" s="34">
        <f t="shared" si="24"/>
        <v>12400</v>
      </c>
      <c r="P41" s="34">
        <f t="shared" si="25"/>
        <v>12103</v>
      </c>
      <c r="Q41" s="34">
        <f t="shared" si="32"/>
        <v>11800</v>
      </c>
      <c r="R41" s="32">
        <f t="shared" si="33"/>
        <v>11670</v>
      </c>
      <c r="S41" s="32">
        <f t="shared" si="34"/>
        <v>11158</v>
      </c>
      <c r="T41" s="84"/>
      <c r="U41" s="84"/>
      <c r="V41" s="84"/>
      <c r="W41" s="83"/>
      <c r="X41" s="83"/>
      <c r="Y41" s="83"/>
      <c r="Z41" s="83"/>
      <c r="AA41" s="83"/>
      <c r="AB41" s="83"/>
    </row>
    <row r="42" spans="1:28" x14ac:dyDescent="0.25">
      <c r="A42" s="34" t="s">
        <v>34</v>
      </c>
      <c r="B42" s="34">
        <f t="shared" ref="B42:G42" si="59">B43+B18</f>
        <v>3666</v>
      </c>
      <c r="C42" s="34">
        <f t="shared" ref="C42" si="60">C43+C18</f>
        <v>3663</v>
      </c>
      <c r="D42" s="34">
        <f t="shared" ref="D42" si="61">D43+D18</f>
        <v>3656</v>
      </c>
      <c r="E42" s="34">
        <f t="shared" ref="E42" si="62">E43+E18</f>
        <v>3648</v>
      </c>
      <c r="F42" s="34">
        <f t="shared" ref="F42" si="63">F43+F18</f>
        <v>3638</v>
      </c>
      <c r="G42" s="34">
        <f t="shared" si="59"/>
        <v>3634</v>
      </c>
      <c r="H42" s="34">
        <f t="shared" si="5"/>
        <v>3631</v>
      </c>
      <c r="I42" s="34">
        <f t="shared" ref="I42" si="64">I43+I18</f>
        <v>3627</v>
      </c>
      <c r="J42" s="34">
        <f t="shared" si="7"/>
        <v>3619</v>
      </c>
      <c r="K42" s="34">
        <f t="shared" si="8"/>
        <v>3617</v>
      </c>
      <c r="L42" s="34">
        <f t="shared" si="15"/>
        <v>3587</v>
      </c>
      <c r="M42" s="34">
        <f t="shared" si="16"/>
        <v>3531</v>
      </c>
      <c r="N42" s="34">
        <f t="shared" si="17"/>
        <v>3510</v>
      </c>
      <c r="O42" s="34">
        <f t="shared" si="24"/>
        <v>3507</v>
      </c>
      <c r="P42" s="34">
        <f t="shared" si="25"/>
        <v>3441</v>
      </c>
      <c r="Q42" s="34">
        <f t="shared" si="32"/>
        <v>3363</v>
      </c>
      <c r="R42" s="32">
        <f t="shared" si="33"/>
        <v>3337</v>
      </c>
      <c r="S42" s="32">
        <f t="shared" si="34"/>
        <v>3226</v>
      </c>
      <c r="T42" s="84"/>
      <c r="U42" s="84"/>
      <c r="V42" s="84"/>
      <c r="W42" s="83"/>
      <c r="X42" s="83"/>
      <c r="Y42" s="83"/>
      <c r="Z42" s="83"/>
      <c r="AA42" s="83"/>
      <c r="AB42" s="83"/>
    </row>
    <row r="43" spans="1:28" x14ac:dyDescent="0.25">
      <c r="A43" s="34" t="s">
        <v>33</v>
      </c>
      <c r="B43" s="34">
        <f t="shared" ref="B43:G43" si="65">B44+B19</f>
        <v>640</v>
      </c>
      <c r="C43" s="34">
        <f t="shared" ref="C43" si="66">C44+C19</f>
        <v>639</v>
      </c>
      <c r="D43" s="34">
        <f t="shared" ref="D43" si="67">D44+D19</f>
        <v>638</v>
      </c>
      <c r="E43" s="34">
        <f t="shared" ref="E43" si="68">E44+E19</f>
        <v>636</v>
      </c>
      <c r="F43" s="34">
        <f t="shared" ref="F43" si="69">F44+F19</f>
        <v>632</v>
      </c>
      <c r="G43" s="34">
        <f t="shared" si="65"/>
        <v>632</v>
      </c>
      <c r="H43" s="34">
        <f t="shared" si="5"/>
        <v>631</v>
      </c>
      <c r="I43" s="34">
        <f t="shared" ref="I43" si="70">I44+I19</f>
        <v>630</v>
      </c>
      <c r="J43" s="34">
        <f t="shared" si="7"/>
        <v>627</v>
      </c>
      <c r="K43" s="34">
        <f t="shared" si="8"/>
        <v>628</v>
      </c>
      <c r="L43" s="34">
        <f t="shared" si="15"/>
        <v>623</v>
      </c>
      <c r="M43" s="34">
        <f t="shared" si="16"/>
        <v>613</v>
      </c>
      <c r="N43" s="34">
        <f t="shared" si="17"/>
        <v>610</v>
      </c>
      <c r="O43" s="34">
        <f t="shared" si="24"/>
        <v>610</v>
      </c>
      <c r="P43" s="34">
        <f t="shared" si="25"/>
        <v>604</v>
      </c>
      <c r="Q43" s="34">
        <f t="shared" si="32"/>
        <v>592</v>
      </c>
      <c r="R43" s="32">
        <f t="shared" si="33"/>
        <v>586</v>
      </c>
      <c r="S43" s="32">
        <f t="shared" si="34"/>
        <v>567</v>
      </c>
    </row>
    <row r="44" spans="1:28" x14ac:dyDescent="0.25">
      <c r="A44" s="34" t="s">
        <v>32</v>
      </c>
      <c r="B44" s="34">
        <f t="shared" ref="B44:G44" si="71">B45+B20</f>
        <v>94</v>
      </c>
      <c r="C44" s="34">
        <f t="shared" ref="C44" si="72">C45+C20</f>
        <v>94</v>
      </c>
      <c r="D44" s="34">
        <f t="shared" ref="D44" si="73">D45+D20</f>
        <v>93</v>
      </c>
      <c r="E44" s="34">
        <f t="shared" ref="E44" si="74">E45+E20</f>
        <v>92</v>
      </c>
      <c r="F44" s="34">
        <f t="shared" ref="F44" si="75">F45+F20</f>
        <v>91</v>
      </c>
      <c r="G44" s="34">
        <f t="shared" si="71"/>
        <v>91</v>
      </c>
      <c r="H44" s="34">
        <f t="shared" si="5"/>
        <v>91</v>
      </c>
      <c r="I44" s="34">
        <f t="shared" ref="I44" si="76">I45+I20</f>
        <v>91</v>
      </c>
      <c r="J44" s="34">
        <f t="shared" si="7"/>
        <v>91</v>
      </c>
      <c r="K44" s="34">
        <f t="shared" si="8"/>
        <v>91</v>
      </c>
      <c r="L44" s="34">
        <f t="shared" si="15"/>
        <v>91</v>
      </c>
      <c r="M44" s="34">
        <f t="shared" si="16"/>
        <v>92</v>
      </c>
      <c r="N44" s="34">
        <f t="shared" si="17"/>
        <v>93</v>
      </c>
      <c r="O44" s="34">
        <f t="shared" si="24"/>
        <v>93</v>
      </c>
      <c r="P44" s="34">
        <f t="shared" si="25"/>
        <v>93</v>
      </c>
      <c r="Q44" s="34">
        <f t="shared" si="32"/>
        <v>88</v>
      </c>
      <c r="R44" s="32">
        <f t="shared" si="33"/>
        <v>87</v>
      </c>
      <c r="S44" s="32">
        <f t="shared" si="34"/>
        <v>80</v>
      </c>
    </row>
    <row r="45" spans="1:28" x14ac:dyDescent="0.25">
      <c r="A45" s="34" t="s">
        <v>31</v>
      </c>
      <c r="B45" s="34">
        <f t="shared" ref="B45:G45" si="77">B46+B21</f>
        <v>42</v>
      </c>
      <c r="C45" s="34">
        <f t="shared" ref="C45" si="78">C46+C21</f>
        <v>42</v>
      </c>
      <c r="D45" s="34">
        <f t="shared" ref="D45" si="79">D46+D21</f>
        <v>41</v>
      </c>
      <c r="E45" s="34">
        <f t="shared" ref="E45" si="80">E46+E21</f>
        <v>41</v>
      </c>
      <c r="F45" s="34">
        <f t="shared" ref="F45" si="81">F46+F21</f>
        <v>40</v>
      </c>
      <c r="G45" s="34">
        <f t="shared" si="77"/>
        <v>40</v>
      </c>
      <c r="H45" s="34">
        <f t="shared" si="5"/>
        <v>40</v>
      </c>
      <c r="I45" s="34">
        <f t="shared" ref="I45" si="82">I46+I21</f>
        <v>40</v>
      </c>
      <c r="J45" s="34">
        <f t="shared" si="7"/>
        <v>40</v>
      </c>
      <c r="K45" s="34">
        <f t="shared" si="8"/>
        <v>40</v>
      </c>
      <c r="L45" s="34">
        <f t="shared" si="15"/>
        <v>40</v>
      </c>
      <c r="M45" s="34">
        <f t="shared" si="16"/>
        <v>41</v>
      </c>
      <c r="N45" s="34">
        <f t="shared" si="17"/>
        <v>42</v>
      </c>
      <c r="O45" s="34">
        <f t="shared" si="24"/>
        <v>42</v>
      </c>
      <c r="P45" s="34">
        <f t="shared" si="25"/>
        <v>42</v>
      </c>
      <c r="Q45" s="34">
        <f t="shared" si="32"/>
        <v>38</v>
      </c>
      <c r="R45" s="32">
        <f t="shared" si="33"/>
        <v>37</v>
      </c>
      <c r="S45" s="32">
        <f t="shared" si="34"/>
        <v>31</v>
      </c>
    </row>
    <row r="46" spans="1:28" x14ac:dyDescent="0.25">
      <c r="A46" s="34" t="s">
        <v>30</v>
      </c>
      <c r="B46" s="34">
        <f t="shared" ref="B46:G46" si="83">B47+B22</f>
        <v>10</v>
      </c>
      <c r="C46" s="34">
        <f t="shared" ref="C46" si="84">C47+C22</f>
        <v>10</v>
      </c>
      <c r="D46" s="34">
        <f t="shared" ref="D46" si="85">D47+D22</f>
        <v>9</v>
      </c>
      <c r="E46" s="34">
        <f t="shared" ref="E46" si="86">E47+E22</f>
        <v>9</v>
      </c>
      <c r="F46" s="34">
        <f t="shared" ref="F46" si="87">F47+F22</f>
        <v>8</v>
      </c>
      <c r="G46" s="34">
        <f t="shared" si="83"/>
        <v>8</v>
      </c>
      <c r="H46" s="34">
        <f t="shared" si="5"/>
        <v>8</v>
      </c>
      <c r="I46" s="34">
        <f t="shared" ref="I46" si="88">I47+I22</f>
        <v>8</v>
      </c>
      <c r="J46" s="34">
        <f t="shared" si="7"/>
        <v>8</v>
      </c>
      <c r="K46" s="34">
        <f t="shared" si="8"/>
        <v>8</v>
      </c>
      <c r="L46" s="34">
        <f t="shared" si="15"/>
        <v>8</v>
      </c>
      <c r="M46" s="34">
        <f t="shared" si="16"/>
        <v>9</v>
      </c>
      <c r="N46" s="34">
        <f t="shared" si="17"/>
        <v>10</v>
      </c>
      <c r="O46" s="34">
        <f t="shared" si="24"/>
        <v>10</v>
      </c>
      <c r="P46" s="34">
        <f t="shared" si="25"/>
        <v>10</v>
      </c>
      <c r="Q46" s="34">
        <f t="shared" si="32"/>
        <v>9</v>
      </c>
      <c r="R46" s="32">
        <f t="shared" si="33"/>
        <v>8</v>
      </c>
      <c r="S46" s="32">
        <f t="shared" si="34"/>
        <v>6</v>
      </c>
    </row>
    <row r="47" spans="1:28" x14ac:dyDescent="0.25">
      <c r="A47" s="34" t="s">
        <v>29</v>
      </c>
      <c r="B47" s="34">
        <f t="shared" ref="B47:G47" si="89">B48+B23</f>
        <v>5</v>
      </c>
      <c r="C47" s="34">
        <f t="shared" ref="C47" si="90">C48+C23</f>
        <v>5</v>
      </c>
      <c r="D47" s="34">
        <f t="shared" ref="D47" si="91">D48+D23</f>
        <v>4</v>
      </c>
      <c r="E47" s="34">
        <f t="shared" ref="E47" si="92">E48+E23</f>
        <v>4</v>
      </c>
      <c r="F47" s="34">
        <f t="shared" ref="F47" si="93">F48+F23</f>
        <v>3</v>
      </c>
      <c r="G47" s="34">
        <f t="shared" si="89"/>
        <v>3</v>
      </c>
      <c r="H47" s="34">
        <f t="shared" si="5"/>
        <v>3</v>
      </c>
      <c r="I47" s="34">
        <f t="shared" ref="I47" si="94">I48+I23</f>
        <v>3</v>
      </c>
      <c r="J47" s="34">
        <f t="shared" si="7"/>
        <v>3</v>
      </c>
      <c r="K47" s="34">
        <f t="shared" si="8"/>
        <v>3</v>
      </c>
      <c r="L47" s="34">
        <f t="shared" si="15"/>
        <v>3</v>
      </c>
      <c r="M47" s="34">
        <f t="shared" si="16"/>
        <v>3</v>
      </c>
      <c r="N47" s="34">
        <f t="shared" si="17"/>
        <v>3</v>
      </c>
      <c r="O47" s="34">
        <f t="shared" si="24"/>
        <v>3</v>
      </c>
      <c r="P47" s="34">
        <f t="shared" si="25"/>
        <v>3</v>
      </c>
      <c r="Q47" s="34">
        <f t="shared" si="32"/>
        <v>2</v>
      </c>
      <c r="R47" s="32">
        <f t="shared" si="33"/>
        <v>2</v>
      </c>
      <c r="S47" s="32">
        <f t="shared" si="34"/>
        <v>1</v>
      </c>
    </row>
    <row r="48" spans="1:28" x14ac:dyDescent="0.25">
      <c r="A48" s="34" t="s">
        <v>28</v>
      </c>
      <c r="B48" s="34">
        <f t="shared" ref="B48:G48" si="95">B49+B24</f>
        <v>2</v>
      </c>
      <c r="C48" s="34">
        <f t="shared" ref="C48" si="96">C49+C24</f>
        <v>2</v>
      </c>
      <c r="D48" s="34">
        <f t="shared" ref="D48" si="97">D49+D24</f>
        <v>1</v>
      </c>
      <c r="E48" s="34">
        <f t="shared" ref="E48" si="98">E49+E24</f>
        <v>1</v>
      </c>
      <c r="F48" s="34">
        <f t="shared" ref="F48" si="99">F49+F24</f>
        <v>1</v>
      </c>
      <c r="G48" s="34">
        <f t="shared" si="95"/>
        <v>1</v>
      </c>
      <c r="H48" s="34">
        <f t="shared" si="5"/>
        <v>1</v>
      </c>
      <c r="I48" s="34">
        <f t="shared" ref="I48" si="100">I49+I24</f>
        <v>1</v>
      </c>
      <c r="J48" s="34">
        <f t="shared" si="7"/>
        <v>1</v>
      </c>
      <c r="K48" s="34">
        <f t="shared" si="8"/>
        <v>1</v>
      </c>
      <c r="L48" s="34">
        <f t="shared" si="15"/>
        <v>1</v>
      </c>
      <c r="M48" s="34">
        <f t="shared" si="16"/>
        <v>1</v>
      </c>
      <c r="N48" s="34">
        <f t="shared" si="17"/>
        <v>1</v>
      </c>
      <c r="O48" s="34">
        <f t="shared" si="24"/>
        <v>1</v>
      </c>
      <c r="P48" s="34">
        <f t="shared" si="25"/>
        <v>1</v>
      </c>
      <c r="Q48" s="34">
        <f t="shared" si="32"/>
        <v>1</v>
      </c>
      <c r="R48" s="32">
        <f t="shared" si="33"/>
        <v>1</v>
      </c>
      <c r="S48" s="32">
        <f t="shared" si="34"/>
        <v>1</v>
      </c>
    </row>
    <row r="49" spans="1:20" x14ac:dyDescent="0.25">
      <c r="A49" s="34" t="s">
        <v>27</v>
      </c>
      <c r="B49" s="139">
        <f t="shared" ref="B49:G49" si="101">B50+B25</f>
        <v>2</v>
      </c>
      <c r="C49" s="139">
        <f t="shared" ref="C49" si="102">C50+C25</f>
        <v>2</v>
      </c>
      <c r="D49" s="139">
        <f t="shared" ref="D49" si="103">D50+D25</f>
        <v>1</v>
      </c>
      <c r="E49" s="139">
        <f t="shared" ref="E49" si="104">E50+E25</f>
        <v>1</v>
      </c>
      <c r="F49" s="139">
        <f t="shared" ref="F49" si="105">F50+F25</f>
        <v>1</v>
      </c>
      <c r="G49" s="139">
        <f t="shared" si="101"/>
        <v>1</v>
      </c>
      <c r="H49" s="139">
        <f t="shared" si="5"/>
        <v>1</v>
      </c>
      <c r="I49" s="139">
        <f t="shared" ref="I49" si="106">I50+I25</f>
        <v>1</v>
      </c>
      <c r="J49" s="139">
        <f t="shared" si="7"/>
        <v>1</v>
      </c>
      <c r="K49" s="139">
        <f t="shared" si="8"/>
        <v>1</v>
      </c>
      <c r="L49" s="139">
        <f t="shared" si="15"/>
        <v>1</v>
      </c>
      <c r="M49" s="139">
        <f t="shared" si="16"/>
        <v>1</v>
      </c>
      <c r="N49" s="139">
        <f t="shared" si="17"/>
        <v>1</v>
      </c>
      <c r="O49" s="34">
        <f t="shared" si="24"/>
        <v>1</v>
      </c>
      <c r="P49" s="34">
        <f t="shared" si="25"/>
        <v>1</v>
      </c>
      <c r="Q49" s="34">
        <f t="shared" si="32"/>
        <v>1</v>
      </c>
      <c r="R49" s="32">
        <f t="shared" si="33"/>
        <v>1</v>
      </c>
      <c r="S49" s="32">
        <f t="shared" si="34"/>
        <v>1</v>
      </c>
    </row>
    <row r="50" spans="1:20" x14ac:dyDescent="0.25">
      <c r="A50" s="37" t="s">
        <v>48</v>
      </c>
      <c r="B50" s="37">
        <f>B26</f>
        <v>1</v>
      </c>
      <c r="C50" s="37">
        <f>C26</f>
        <v>1</v>
      </c>
      <c r="D50" s="37">
        <v>0</v>
      </c>
      <c r="E50" s="37">
        <v>0</v>
      </c>
      <c r="F50" s="37">
        <v>0</v>
      </c>
      <c r="G50" s="37">
        <v>0</v>
      </c>
      <c r="H50" s="37">
        <v>0</v>
      </c>
      <c r="I50" s="37">
        <v>0</v>
      </c>
      <c r="J50" s="37">
        <v>0</v>
      </c>
      <c r="K50" s="37">
        <v>0</v>
      </c>
      <c r="L50" s="37">
        <v>0</v>
      </c>
      <c r="M50" s="37">
        <v>0</v>
      </c>
      <c r="N50" s="37">
        <v>0</v>
      </c>
      <c r="O50" s="37">
        <v>0</v>
      </c>
      <c r="P50" s="37">
        <v>0</v>
      </c>
      <c r="Q50" s="37">
        <v>0</v>
      </c>
      <c r="R50" s="33">
        <v>0</v>
      </c>
      <c r="S50" s="33">
        <v>1</v>
      </c>
    </row>
    <row r="51" spans="1:20" ht="32.25" customHeight="1" x14ac:dyDescent="0.25">
      <c r="A51" s="235" t="s">
        <v>111</v>
      </c>
      <c r="B51" s="235"/>
      <c r="C51" s="235"/>
      <c r="D51" s="235"/>
      <c r="E51" s="235"/>
      <c r="F51" s="235"/>
      <c r="G51" s="235"/>
      <c r="H51" s="235"/>
      <c r="I51" s="235"/>
      <c r="J51" s="235"/>
      <c r="K51" s="235"/>
      <c r="L51" s="235"/>
      <c r="M51" s="235"/>
      <c r="N51" s="235"/>
      <c r="O51" s="235"/>
      <c r="P51" s="235"/>
      <c r="Q51" s="235"/>
      <c r="R51" s="235"/>
      <c r="S51" s="235"/>
      <c r="T51" s="39"/>
    </row>
    <row r="52" spans="1:20" ht="17.25" customHeight="1" x14ac:dyDescent="0.25">
      <c r="A52" s="195"/>
      <c r="B52" s="195"/>
      <c r="C52" s="213"/>
      <c r="D52" s="210"/>
      <c r="E52" s="207"/>
      <c r="F52" s="198"/>
      <c r="G52" s="195"/>
      <c r="H52" s="195"/>
      <c r="I52" s="195"/>
      <c r="J52" s="195"/>
      <c r="K52" s="195"/>
      <c r="L52" s="195"/>
      <c r="M52" s="195"/>
      <c r="N52" s="195"/>
      <c r="O52" s="195"/>
      <c r="P52" s="195"/>
      <c r="Q52" s="195"/>
      <c r="R52" s="195"/>
      <c r="S52" s="195"/>
      <c r="T52" s="39"/>
    </row>
    <row r="53" spans="1:20" x14ac:dyDescent="0.25">
      <c r="A53" s="16" t="s">
        <v>73</v>
      </c>
      <c r="B53" s="16"/>
      <c r="C53" s="16"/>
      <c r="D53" s="16"/>
      <c r="E53" s="16"/>
      <c r="F53" s="16"/>
      <c r="G53" s="16"/>
      <c r="H53" s="16"/>
      <c r="J53" s="16"/>
      <c r="L53" s="16"/>
      <c r="M53" s="16"/>
      <c r="O53" s="16"/>
      <c r="P53" s="17"/>
    </row>
    <row r="54" spans="1:20" x14ac:dyDescent="0.25">
      <c r="A54" s="25" t="s">
        <v>71</v>
      </c>
      <c r="B54" s="19" t="s">
        <v>25</v>
      </c>
      <c r="C54" s="19"/>
      <c r="D54" s="19"/>
      <c r="E54" s="19"/>
      <c r="F54" s="19"/>
      <c r="G54" s="19"/>
      <c r="H54" s="25"/>
      <c r="J54" s="19"/>
      <c r="L54" s="25"/>
      <c r="M54" s="25"/>
      <c r="O54" s="124"/>
      <c r="P54" s="18"/>
    </row>
    <row r="55" spans="1:20" x14ac:dyDescent="0.25">
      <c r="A55" s="120" t="s">
        <v>81</v>
      </c>
      <c r="B55" s="120" t="s">
        <v>72</v>
      </c>
      <c r="C55" s="120"/>
      <c r="D55" s="120"/>
      <c r="E55" s="120"/>
      <c r="F55" s="120"/>
      <c r="G55" s="120"/>
      <c r="H55" s="120"/>
      <c r="J55" s="120"/>
      <c r="L55" s="120"/>
      <c r="M55" s="120"/>
      <c r="O55" s="107"/>
      <c r="P55" s="18"/>
    </row>
    <row r="56" spans="1:20" x14ac:dyDescent="0.25">
      <c r="A56" s="135">
        <v>43991</v>
      </c>
      <c r="B56" s="168" t="s">
        <v>154</v>
      </c>
      <c r="C56" s="168"/>
      <c r="D56" s="168"/>
      <c r="E56" s="168"/>
      <c r="F56" s="168"/>
      <c r="G56" s="168"/>
      <c r="H56" s="120"/>
      <c r="J56" s="120"/>
      <c r="L56" s="120"/>
      <c r="M56" s="120"/>
      <c r="O56" s="107"/>
      <c r="P56" s="18"/>
    </row>
    <row r="57" spans="1:20" x14ac:dyDescent="0.25">
      <c r="A57" s="135">
        <v>43990</v>
      </c>
      <c r="B57" s="168" t="s">
        <v>153</v>
      </c>
      <c r="C57" s="168"/>
      <c r="D57" s="168"/>
      <c r="E57" s="168"/>
      <c r="F57" s="168"/>
      <c r="G57" s="168"/>
      <c r="H57" s="120"/>
      <c r="J57" s="120"/>
      <c r="L57" s="120"/>
      <c r="M57" s="120"/>
      <c r="O57" s="107"/>
      <c r="P57" s="18"/>
    </row>
    <row r="58" spans="1:20" x14ac:dyDescent="0.25">
      <c r="A58" s="135">
        <v>43987</v>
      </c>
      <c r="B58" s="168" t="s">
        <v>149</v>
      </c>
      <c r="C58" s="168"/>
      <c r="D58" s="168"/>
      <c r="E58" s="168"/>
      <c r="F58" s="168"/>
      <c r="G58" s="168"/>
      <c r="H58" s="120"/>
      <c r="J58" s="120"/>
      <c r="L58" s="120"/>
      <c r="M58" s="120"/>
      <c r="O58" s="107"/>
      <c r="P58" s="18"/>
    </row>
    <row r="59" spans="1:20" x14ac:dyDescent="0.25">
      <c r="A59" s="135">
        <v>43985</v>
      </c>
      <c r="B59" s="168" t="s">
        <v>145</v>
      </c>
      <c r="C59" s="168"/>
      <c r="D59" s="168"/>
      <c r="E59" s="168"/>
      <c r="F59" s="168"/>
      <c r="G59" s="168"/>
      <c r="H59" s="120"/>
      <c r="J59" s="120"/>
      <c r="L59" s="120"/>
      <c r="M59" s="120"/>
      <c r="O59" s="107"/>
      <c r="P59" s="18"/>
    </row>
    <row r="60" spans="1:20" x14ac:dyDescent="0.25">
      <c r="A60" s="135">
        <v>43984</v>
      </c>
      <c r="B60" s="168" t="s">
        <v>144</v>
      </c>
      <c r="C60" s="168"/>
      <c r="D60" s="168"/>
      <c r="E60" s="168"/>
      <c r="F60" s="168"/>
      <c r="G60" s="168"/>
      <c r="H60" s="120"/>
      <c r="J60" s="120"/>
      <c r="L60" s="120"/>
      <c r="M60" s="120"/>
      <c r="O60" s="107"/>
      <c r="P60" s="18"/>
    </row>
    <row r="61" spans="1:20" x14ac:dyDescent="0.25">
      <c r="A61" s="135">
        <v>43983</v>
      </c>
      <c r="B61" s="168" t="s">
        <v>143</v>
      </c>
      <c r="C61" s="168"/>
      <c r="D61" s="168"/>
      <c r="E61" s="168"/>
      <c r="F61" s="168"/>
      <c r="G61" s="168"/>
      <c r="H61" s="120"/>
      <c r="J61" s="120"/>
      <c r="L61" s="120"/>
      <c r="M61" s="120"/>
      <c r="O61" s="107"/>
      <c r="P61" s="18"/>
    </row>
    <row r="62" spans="1:20" x14ac:dyDescent="0.25">
      <c r="A62" s="135">
        <v>43980</v>
      </c>
      <c r="B62" s="168" t="s">
        <v>134</v>
      </c>
      <c r="C62" s="168"/>
      <c r="D62" s="168"/>
      <c r="E62" s="168"/>
      <c r="F62" s="168"/>
      <c r="G62" s="168"/>
      <c r="H62" s="135"/>
      <c r="J62" s="168"/>
      <c r="L62" s="120"/>
      <c r="M62" s="120"/>
      <c r="O62" s="107"/>
      <c r="P62" s="18"/>
    </row>
    <row r="63" spans="1:20" x14ac:dyDescent="0.25">
      <c r="A63" s="135">
        <v>43979</v>
      </c>
      <c r="B63" s="168" t="s">
        <v>130</v>
      </c>
      <c r="C63" s="168"/>
      <c r="D63" s="168"/>
      <c r="E63" s="168"/>
      <c r="F63" s="168"/>
      <c r="G63" s="168"/>
      <c r="H63" s="135"/>
      <c r="J63" s="168"/>
      <c r="L63" s="120"/>
      <c r="M63" s="120"/>
      <c r="O63" s="107"/>
      <c r="P63" s="18"/>
    </row>
    <row r="64" spans="1:20" x14ac:dyDescent="0.25">
      <c r="A64" s="135">
        <v>43978</v>
      </c>
      <c r="B64" s="168" t="s">
        <v>125</v>
      </c>
      <c r="C64" s="168"/>
      <c r="D64" s="168"/>
      <c r="E64" s="168"/>
      <c r="F64" s="168"/>
      <c r="G64" s="168"/>
      <c r="H64" s="135"/>
      <c r="J64" s="168"/>
      <c r="L64" s="120"/>
      <c r="M64" s="120"/>
      <c r="O64" s="107"/>
      <c r="P64" s="18"/>
    </row>
    <row r="65" spans="1:16" x14ac:dyDescent="0.25">
      <c r="A65" s="135">
        <v>43977</v>
      </c>
      <c r="B65" s="168" t="s">
        <v>124</v>
      </c>
      <c r="C65" s="168"/>
      <c r="D65" s="168"/>
      <c r="E65" s="168"/>
      <c r="F65" s="168"/>
      <c r="G65" s="168"/>
      <c r="H65" s="135"/>
      <c r="J65" s="168"/>
      <c r="L65" s="167"/>
      <c r="M65" s="167"/>
      <c r="O65" s="107"/>
      <c r="P65" s="18"/>
    </row>
    <row r="66" spans="1:16" x14ac:dyDescent="0.25">
      <c r="A66" s="135">
        <v>43973</v>
      </c>
      <c r="B66" s="123" t="s">
        <v>118</v>
      </c>
      <c r="C66" s="123"/>
      <c r="D66" s="123"/>
      <c r="E66" s="123"/>
      <c r="F66" s="123"/>
      <c r="G66" s="123"/>
      <c r="H66" s="135"/>
      <c r="J66" s="123"/>
      <c r="L66" s="135"/>
      <c r="M66" s="120"/>
      <c r="O66" s="107"/>
      <c r="P66" s="18"/>
    </row>
    <row r="67" spans="1:16" x14ac:dyDescent="0.25">
      <c r="A67" s="135">
        <v>43971</v>
      </c>
      <c r="B67" s="123" t="s">
        <v>113</v>
      </c>
      <c r="C67" s="123"/>
      <c r="D67" s="123"/>
      <c r="E67" s="123"/>
      <c r="F67" s="123"/>
      <c r="G67" s="123"/>
      <c r="H67" s="135"/>
      <c r="J67" s="123"/>
      <c r="L67" s="135"/>
      <c r="M67" s="120"/>
      <c r="O67" s="107"/>
      <c r="P67" s="18"/>
    </row>
    <row r="68" spans="1:16" x14ac:dyDescent="0.25">
      <c r="A68" s="135">
        <v>43969</v>
      </c>
      <c r="B68" s="123" t="s">
        <v>101</v>
      </c>
      <c r="C68" s="123"/>
      <c r="D68" s="123"/>
      <c r="E68" s="123"/>
      <c r="F68" s="123"/>
      <c r="G68" s="123"/>
      <c r="H68" s="135"/>
      <c r="J68" s="123"/>
      <c r="L68" s="135"/>
      <c r="M68" s="120"/>
      <c r="O68" s="107"/>
      <c r="P68" s="18"/>
    </row>
    <row r="69" spans="1:16" x14ac:dyDescent="0.25">
      <c r="A69" s="121">
        <v>43966</v>
      </c>
      <c r="B69" s="123" t="s">
        <v>102</v>
      </c>
      <c r="C69" s="123"/>
      <c r="D69" s="123"/>
      <c r="E69" s="123"/>
      <c r="F69" s="123"/>
      <c r="G69" s="123"/>
      <c r="H69" s="121"/>
      <c r="J69" s="123"/>
      <c r="L69" s="121"/>
      <c r="M69" s="121"/>
      <c r="O69" s="107"/>
    </row>
    <row r="70" spans="1:16" x14ac:dyDescent="0.25">
      <c r="A70" s="121">
        <v>43965</v>
      </c>
      <c r="B70" s="123" t="s">
        <v>103</v>
      </c>
      <c r="C70" s="123"/>
      <c r="D70" s="123"/>
      <c r="E70" s="123"/>
      <c r="F70" s="123"/>
      <c r="G70" s="123"/>
      <c r="H70" s="121"/>
      <c r="J70" s="123"/>
      <c r="L70" s="121"/>
      <c r="M70" s="121"/>
      <c r="O70" s="107"/>
    </row>
    <row r="71" spans="1:16" x14ac:dyDescent="0.25">
      <c r="A71" s="121">
        <v>43959</v>
      </c>
      <c r="B71" s="123" t="s">
        <v>142</v>
      </c>
      <c r="C71" s="123"/>
      <c r="D71" s="123"/>
      <c r="E71" s="123"/>
      <c r="F71" s="123"/>
      <c r="G71" s="123"/>
      <c r="H71" s="121"/>
      <c r="J71" s="123"/>
      <c r="L71" s="121"/>
      <c r="M71" s="121"/>
    </row>
    <row r="72" spans="1:16" x14ac:dyDescent="0.25">
      <c r="A72" s="121">
        <v>43957</v>
      </c>
      <c r="B72" s="123" t="s">
        <v>141</v>
      </c>
      <c r="C72" s="123"/>
      <c r="D72" s="123"/>
      <c r="E72" s="123"/>
      <c r="F72" s="123"/>
      <c r="G72" s="123"/>
      <c r="H72" s="121"/>
      <c r="J72" s="123"/>
      <c r="L72" s="121"/>
      <c r="M72" s="121"/>
    </row>
    <row r="73" spans="1:16" x14ac:dyDescent="0.25">
      <c r="A73" s="121">
        <v>43951</v>
      </c>
      <c r="B73" s="119" t="s">
        <v>82</v>
      </c>
      <c r="C73" s="119"/>
      <c r="D73" s="119"/>
      <c r="E73" s="119"/>
      <c r="F73" s="119"/>
      <c r="G73" s="119"/>
      <c r="H73" s="121"/>
      <c r="J73" s="119"/>
      <c r="L73" s="121"/>
      <c r="M73" s="121"/>
    </row>
  </sheetData>
  <mergeCells count="5">
    <mergeCell ref="A30:A31"/>
    <mergeCell ref="A51:S51"/>
    <mergeCell ref="A6:A7"/>
    <mergeCell ref="B30:R30"/>
    <mergeCell ref="B6:S6"/>
  </mergeCells>
  <hyperlinks>
    <hyperlink ref="B54" r:id="rId1"/>
  </hyperlinks>
  <pageMargins left="0.7" right="0.7" top="0.75" bottom="0.75" header="0.3" footer="0.3"/>
  <pageSetup orientation="portrait" r:id="rId2"/>
  <ignoredErrors>
    <ignoredError sqref="K10:K11 J10:J11" numberStoredAsText="1"/>
  </ignoredError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2020-06-09T17:45:32Z</dcterms:modified>
</cp:coreProperties>
</file>