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8705"/>
  <workbookPr showInkAnnotation="0" autoCompressPictures="0"/>
  <bookViews>
    <workbookView xWindow="0" yWindow="0" windowWidth="12820" windowHeight="13620" tabRatio="500" firstSheet="1" activeTab="3"/>
  </bookViews>
  <sheets>
    <sheet name="Metadata" sheetId="2" r:id="rId1"/>
    <sheet name="CDC_Data" sheetId="7" r:id="rId2"/>
    <sheet name="CDC_PlaceofDeath" sheetId="5" r:id="rId3"/>
    <sheet name="WeeklyTotal" sheetId="3"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47" i="3" l="1"/>
  <c r="B46" i="3"/>
  <c r="B45" i="3"/>
  <c r="B44" i="3"/>
  <c r="B43" i="3"/>
  <c r="B42" i="3"/>
  <c r="B41" i="3"/>
  <c r="B40" i="3"/>
  <c r="B39" i="3"/>
  <c r="B38" i="3"/>
  <c r="B37" i="3"/>
  <c r="B36" i="3"/>
  <c r="B35" i="3"/>
  <c r="B34" i="3"/>
  <c r="B33" i="3"/>
  <c r="B32" i="3"/>
  <c r="B31" i="3"/>
  <c r="B26" i="3"/>
  <c r="C31" i="3"/>
  <c r="C26" i="3"/>
  <c r="C47" i="3"/>
  <c r="C46" i="3"/>
  <c r="C45" i="3"/>
  <c r="C44" i="3"/>
  <c r="C43" i="3"/>
  <c r="C42" i="3"/>
  <c r="C41" i="3"/>
  <c r="C40" i="3"/>
  <c r="C39" i="3"/>
  <c r="C38" i="3"/>
  <c r="C37" i="3"/>
  <c r="C36" i="3"/>
  <c r="C35" i="3"/>
  <c r="C34" i="3"/>
  <c r="C33" i="3"/>
  <c r="C32" i="3"/>
  <c r="D26" i="3"/>
  <c r="D47" i="3"/>
  <c r="D46" i="3"/>
  <c r="D45" i="3"/>
  <c r="D44" i="3"/>
  <c r="D43" i="3"/>
  <c r="D42" i="3"/>
  <c r="D41" i="3"/>
  <c r="D40" i="3"/>
  <c r="D39" i="3"/>
  <c r="D38" i="3"/>
  <c r="D37" i="3"/>
  <c r="D36" i="3"/>
  <c r="D35" i="3"/>
  <c r="D34" i="3"/>
  <c r="D33" i="3"/>
  <c r="D32" i="3"/>
  <c r="E26" i="3"/>
  <c r="E47" i="3"/>
  <c r="E46" i="3"/>
  <c r="E45" i="3"/>
  <c r="E44" i="3"/>
  <c r="E43" i="3"/>
  <c r="E42" i="3"/>
  <c r="E41" i="3"/>
  <c r="E40" i="3"/>
  <c r="E39" i="3"/>
  <c r="E38" i="3"/>
  <c r="E37" i="3"/>
  <c r="E36" i="3"/>
  <c r="E35" i="3"/>
  <c r="E34" i="3"/>
  <c r="E33" i="3"/>
  <c r="E32" i="3"/>
  <c r="DR19" i="7"/>
  <c r="DP19" i="7"/>
  <c r="DK19" i="7"/>
  <c r="DI19" i="7"/>
  <c r="DD19" i="7"/>
  <c r="DB19" i="7"/>
  <c r="CW19" i="7"/>
  <c r="CU19" i="7"/>
  <c r="CP19" i="7"/>
  <c r="CN19" i="7"/>
  <c r="CI19" i="7"/>
  <c r="CG19" i="7"/>
  <c r="CB19" i="7"/>
  <c r="BZ19" i="7"/>
  <c r="BU19" i="7"/>
  <c r="BS19" i="7"/>
  <c r="BN19" i="7"/>
  <c r="BL19" i="7"/>
  <c r="BE19" i="7"/>
  <c r="BG19" i="7"/>
  <c r="AX19" i="7"/>
  <c r="AZ19" i="7"/>
  <c r="AS19" i="7"/>
  <c r="AQ19" i="7"/>
  <c r="AL19" i="7"/>
  <c r="AJ19" i="7"/>
  <c r="DT22" i="7"/>
  <c r="DR22" i="7"/>
  <c r="DP22" i="7"/>
  <c r="DU17" i="7"/>
  <c r="DU16" i="7"/>
  <c r="DU15" i="7"/>
  <c r="DU14" i="7"/>
  <c r="DU13" i="7"/>
  <c r="DU12" i="7"/>
  <c r="DU11" i="7"/>
  <c r="DU10" i="7"/>
  <c r="DU9" i="7"/>
  <c r="DU8" i="7"/>
  <c r="DU7" i="7"/>
  <c r="DM22" i="7"/>
  <c r="DK22" i="7"/>
  <c r="DI22" i="7"/>
  <c r="DF22" i="7"/>
  <c r="DD22" i="7"/>
  <c r="DB22" i="7"/>
  <c r="CY22" i="7"/>
  <c r="CW22" i="7"/>
  <c r="CU22" i="7"/>
  <c r="DN17" i="7"/>
  <c r="DL17" i="7"/>
  <c r="DG17" i="7"/>
  <c r="DE17" i="7"/>
  <c r="CZ17" i="7"/>
  <c r="CX17" i="7"/>
  <c r="CV17" i="7"/>
  <c r="DN16" i="7"/>
  <c r="DL16" i="7"/>
  <c r="DG16" i="7"/>
  <c r="DE16" i="7"/>
  <c r="CZ16" i="7"/>
  <c r="CX16" i="7"/>
  <c r="CV16" i="7"/>
  <c r="DN15" i="7"/>
  <c r="DL15" i="7"/>
  <c r="DG15" i="7"/>
  <c r="DE15" i="7"/>
  <c r="CZ15" i="7"/>
  <c r="CX15" i="7"/>
  <c r="CV15" i="7"/>
  <c r="DN14" i="7"/>
  <c r="DL14" i="7"/>
  <c r="DG14" i="7"/>
  <c r="DE14" i="7"/>
  <c r="CZ14" i="7"/>
  <c r="CX14" i="7"/>
  <c r="CV14" i="7"/>
  <c r="DN13" i="7"/>
  <c r="DL13" i="7"/>
  <c r="DG13" i="7"/>
  <c r="DE13" i="7"/>
  <c r="CZ13" i="7"/>
  <c r="CX13" i="7"/>
  <c r="CV13" i="7"/>
  <c r="DN12" i="7"/>
  <c r="DL12" i="7"/>
  <c r="DG12" i="7"/>
  <c r="DE12" i="7"/>
  <c r="CZ12" i="7"/>
  <c r="CX12" i="7"/>
  <c r="CV12" i="7"/>
  <c r="DN11" i="7"/>
  <c r="DL11" i="7"/>
  <c r="DG11" i="7"/>
  <c r="DE11" i="7"/>
  <c r="CZ11" i="7"/>
  <c r="CX11" i="7"/>
  <c r="CV11" i="7"/>
  <c r="DN10" i="7"/>
  <c r="DL10" i="7"/>
  <c r="DG10" i="7"/>
  <c r="DE10" i="7"/>
  <c r="CZ10" i="7"/>
  <c r="CX10" i="7"/>
  <c r="CV10" i="7"/>
  <c r="DN9" i="7"/>
  <c r="DL9" i="7"/>
  <c r="DG9" i="7"/>
  <c r="DE9" i="7"/>
  <c r="CZ9" i="7"/>
  <c r="CX9" i="7"/>
  <c r="CV9" i="7"/>
  <c r="DN8" i="7"/>
  <c r="DL8" i="7"/>
  <c r="DG8" i="7"/>
  <c r="DE8" i="7"/>
  <c r="CZ8" i="7"/>
  <c r="CX8" i="7"/>
  <c r="CV8" i="7"/>
  <c r="DN7" i="7"/>
  <c r="DL7" i="7"/>
  <c r="DJ19" i="7"/>
  <c r="DG7" i="7"/>
  <c r="DE7" i="7"/>
  <c r="DC19" i="7"/>
  <c r="CZ7" i="7"/>
  <c r="CX7" i="7"/>
  <c r="CV7" i="7"/>
  <c r="CR22" i="7"/>
  <c r="CP22" i="7"/>
  <c r="CN22" i="7"/>
  <c r="CK22" i="7"/>
  <c r="CI22" i="7"/>
  <c r="CG22" i="7"/>
  <c r="CD22" i="7"/>
  <c r="CB22" i="7"/>
  <c r="BZ22" i="7"/>
  <c r="CQ17" i="7"/>
  <c r="CO17" i="7"/>
  <c r="CJ17" i="7"/>
  <c r="CH17" i="7"/>
  <c r="CE17" i="7"/>
  <c r="CC17" i="7"/>
  <c r="CA17" i="7"/>
  <c r="CQ16" i="7"/>
  <c r="CO16" i="7"/>
  <c r="CJ16" i="7"/>
  <c r="CH16" i="7"/>
  <c r="CE16" i="7"/>
  <c r="CC16" i="7"/>
  <c r="CA16" i="7"/>
  <c r="CQ15" i="7"/>
  <c r="CO15" i="7"/>
  <c r="CJ15" i="7"/>
  <c r="CH15" i="7"/>
  <c r="CE15" i="7"/>
  <c r="CC15" i="7"/>
  <c r="CA15" i="7"/>
  <c r="CQ14" i="7"/>
  <c r="CO14" i="7"/>
  <c r="CJ14" i="7"/>
  <c r="CH14" i="7"/>
  <c r="CE14" i="7"/>
  <c r="CC14" i="7"/>
  <c r="CA14" i="7"/>
  <c r="CQ13" i="7"/>
  <c r="CO13" i="7"/>
  <c r="CJ13" i="7"/>
  <c r="CH13" i="7"/>
  <c r="CE13" i="7"/>
  <c r="CC13" i="7"/>
  <c r="CA13" i="7"/>
  <c r="CQ12" i="7"/>
  <c r="CO12" i="7"/>
  <c r="CJ12" i="7"/>
  <c r="CH12" i="7"/>
  <c r="CE12" i="7"/>
  <c r="CC12" i="7"/>
  <c r="CA12" i="7"/>
  <c r="CQ11" i="7"/>
  <c r="CO11" i="7"/>
  <c r="CJ11" i="7"/>
  <c r="CH11" i="7"/>
  <c r="CE11" i="7"/>
  <c r="CC11" i="7"/>
  <c r="CA11" i="7"/>
  <c r="CQ10" i="7"/>
  <c r="CO10" i="7"/>
  <c r="CJ10" i="7"/>
  <c r="CH10" i="7"/>
  <c r="CE10" i="7"/>
  <c r="CC10" i="7"/>
  <c r="CA10" i="7"/>
  <c r="CQ9" i="7"/>
  <c r="CO9" i="7"/>
  <c r="CJ9" i="7"/>
  <c r="CH9" i="7"/>
  <c r="CE9" i="7"/>
  <c r="CC9" i="7"/>
  <c r="CA9" i="7"/>
  <c r="CQ8" i="7"/>
  <c r="CO8" i="7"/>
  <c r="CJ8" i="7"/>
  <c r="CH8" i="7"/>
  <c r="CE8" i="7"/>
  <c r="CC8" i="7"/>
  <c r="CA8" i="7"/>
  <c r="CS19" i="7"/>
  <c r="CQ7" i="7"/>
  <c r="CO7" i="7"/>
  <c r="CO19" i="7"/>
  <c r="CJ7" i="7"/>
  <c r="CH7" i="7"/>
  <c r="CE7" i="7"/>
  <c r="CC7" i="7"/>
  <c r="CA7" i="7"/>
  <c r="BW22" i="7"/>
  <c r="BU22" i="7"/>
  <c r="BS22" i="7"/>
  <c r="BP22" i="7"/>
  <c r="BN22" i="7"/>
  <c r="BL22" i="7"/>
  <c r="BI22" i="7"/>
  <c r="BG22" i="7"/>
  <c r="BE22" i="7"/>
  <c r="BX17" i="7"/>
  <c r="BV17" i="7"/>
  <c r="BT17" i="7"/>
  <c r="BQ17" i="7"/>
  <c r="BO17" i="7"/>
  <c r="BM17" i="7"/>
  <c r="BH17" i="7"/>
  <c r="BF17" i="7"/>
  <c r="BX16" i="7"/>
  <c r="BV16" i="7"/>
  <c r="BT16" i="7"/>
  <c r="BQ16" i="7"/>
  <c r="BO16" i="7"/>
  <c r="BM16" i="7"/>
  <c r="BH16" i="7"/>
  <c r="BF16" i="7"/>
  <c r="BX15" i="7"/>
  <c r="BV15" i="7"/>
  <c r="BT15" i="7"/>
  <c r="BQ15" i="7"/>
  <c r="BO15" i="7"/>
  <c r="BM15" i="7"/>
  <c r="BH15" i="7"/>
  <c r="BF15" i="7"/>
  <c r="BX14" i="7"/>
  <c r="BV14" i="7"/>
  <c r="BT14" i="7"/>
  <c r="BQ14" i="7"/>
  <c r="BO14" i="7"/>
  <c r="BM14" i="7"/>
  <c r="BH14" i="7"/>
  <c r="BF14" i="7"/>
  <c r="BX13" i="7"/>
  <c r="BV13" i="7"/>
  <c r="BT13" i="7"/>
  <c r="BQ13" i="7"/>
  <c r="BO13" i="7"/>
  <c r="BM13" i="7"/>
  <c r="BH13" i="7"/>
  <c r="BF13" i="7"/>
  <c r="BX12" i="7"/>
  <c r="BV12" i="7"/>
  <c r="BT12" i="7"/>
  <c r="BQ12" i="7"/>
  <c r="BO12" i="7"/>
  <c r="BM12" i="7"/>
  <c r="BH12" i="7"/>
  <c r="BF12" i="7"/>
  <c r="BX11" i="7"/>
  <c r="BV11" i="7"/>
  <c r="BT11" i="7"/>
  <c r="BQ11" i="7"/>
  <c r="BO11" i="7"/>
  <c r="BM11" i="7"/>
  <c r="BH11" i="7"/>
  <c r="BF11" i="7"/>
  <c r="BX10" i="7"/>
  <c r="BV10" i="7"/>
  <c r="BT10" i="7"/>
  <c r="BQ10" i="7"/>
  <c r="BO10" i="7"/>
  <c r="BM10" i="7"/>
  <c r="BH10" i="7"/>
  <c r="BF10" i="7"/>
  <c r="BX9" i="7"/>
  <c r="BV9" i="7"/>
  <c r="BT9" i="7"/>
  <c r="BQ9" i="7"/>
  <c r="BO9" i="7"/>
  <c r="BM9" i="7"/>
  <c r="BH9" i="7"/>
  <c r="BF9" i="7"/>
  <c r="BX8" i="7"/>
  <c r="BV8" i="7"/>
  <c r="BT8" i="7"/>
  <c r="BQ8" i="7"/>
  <c r="BO8" i="7"/>
  <c r="BM8" i="7"/>
  <c r="BH8" i="7"/>
  <c r="BF8" i="7"/>
  <c r="BX7" i="7"/>
  <c r="BV7" i="7"/>
  <c r="BV19" i="7"/>
  <c r="BT7" i="7"/>
  <c r="BT19" i="7"/>
  <c r="BQ7" i="7"/>
  <c r="BQ19" i="7"/>
  <c r="BO7" i="7"/>
  <c r="BO19" i="7"/>
  <c r="BM7" i="7"/>
  <c r="BM19" i="7"/>
  <c r="BH7" i="7"/>
  <c r="BH19" i="7"/>
  <c r="BF7" i="7"/>
  <c r="BB22" i="7"/>
  <c r="AZ22" i="7"/>
  <c r="AX22" i="7"/>
  <c r="BA17" i="7"/>
  <c r="AY17" i="7"/>
  <c r="BA16" i="7"/>
  <c r="AY16" i="7"/>
  <c r="BA15" i="7"/>
  <c r="AY15" i="7"/>
  <c r="BA14" i="7"/>
  <c r="AY14" i="7"/>
  <c r="BA13" i="7"/>
  <c r="AY13" i="7"/>
  <c r="BA12" i="7"/>
  <c r="AY12" i="7"/>
  <c r="BA11" i="7"/>
  <c r="AY11" i="7"/>
  <c r="BA10" i="7"/>
  <c r="AY10" i="7"/>
  <c r="BA9" i="7"/>
  <c r="AY9" i="7"/>
  <c r="BA8" i="7"/>
  <c r="AY8" i="7"/>
  <c r="BA7" i="7"/>
  <c r="AY7" i="7"/>
  <c r="AY19" i="7"/>
  <c r="AU22" i="7"/>
  <c r="AS22" i="7"/>
  <c r="AQ22" i="7"/>
  <c r="AT17" i="7"/>
  <c r="AR17" i="7"/>
  <c r="AT16" i="7"/>
  <c r="AR16" i="7"/>
  <c r="AT15" i="7"/>
  <c r="AR15" i="7"/>
  <c r="AT14" i="7"/>
  <c r="AR14" i="7"/>
  <c r="AT13" i="7"/>
  <c r="AR13" i="7"/>
  <c r="AT12" i="7"/>
  <c r="AR12" i="7"/>
  <c r="AT11" i="7"/>
  <c r="AR11" i="7"/>
  <c r="AT10" i="7"/>
  <c r="AR10" i="7"/>
  <c r="AT9" i="7"/>
  <c r="AR9" i="7"/>
  <c r="AT8" i="7"/>
  <c r="AR8" i="7"/>
  <c r="AT7" i="7"/>
  <c r="AT19" i="7"/>
  <c r="AR7" i="7"/>
  <c r="AO17" i="7"/>
  <c r="AO16" i="7"/>
  <c r="AO15" i="7"/>
  <c r="AO14" i="7"/>
  <c r="AO13" i="7"/>
  <c r="AO12" i="7"/>
  <c r="AO11" i="7"/>
  <c r="AO10" i="7"/>
  <c r="AO9" i="7"/>
  <c r="AO8" i="7"/>
  <c r="AO7" i="7"/>
  <c r="AN22" i="7"/>
  <c r="AL22" i="7"/>
  <c r="AJ22" i="7"/>
  <c r="AG22" i="7"/>
  <c r="AE22" i="7"/>
  <c r="AH17" i="7"/>
  <c r="M17" i="7"/>
  <c r="M16" i="7"/>
  <c r="M15" i="7"/>
  <c r="M14" i="7"/>
  <c r="M13" i="7"/>
  <c r="M12" i="7"/>
  <c r="M11" i="7"/>
  <c r="M10" i="7"/>
  <c r="M9" i="7"/>
  <c r="M8" i="7"/>
  <c r="M19" i="7"/>
  <c r="M7" i="7"/>
  <c r="T17" i="7"/>
  <c r="T16" i="7"/>
  <c r="T15" i="7"/>
  <c r="T14" i="7"/>
  <c r="T13" i="7"/>
  <c r="T12" i="7"/>
  <c r="T11" i="7"/>
  <c r="T10" i="7"/>
  <c r="T9" i="7"/>
  <c r="T8" i="7"/>
  <c r="T7" i="7"/>
  <c r="AA17" i="7"/>
  <c r="AA16" i="7"/>
  <c r="AA15" i="7"/>
  <c r="AA14" i="7"/>
  <c r="AA13" i="7"/>
  <c r="AA12" i="7"/>
  <c r="AA11" i="7"/>
  <c r="AA10" i="7"/>
  <c r="AA9" i="7"/>
  <c r="AA8" i="7"/>
  <c r="AA7" i="7"/>
  <c r="AC19" i="7"/>
  <c r="AC22" i="7"/>
  <c r="AH22" i="7"/>
  <c r="AE19" i="7"/>
  <c r="AF14" i="7"/>
  <c r="AH8" i="7"/>
  <c r="AH9" i="7"/>
  <c r="AH10" i="7"/>
  <c r="AH11" i="7"/>
  <c r="AH12" i="7"/>
  <c r="AH13" i="7"/>
  <c r="AH14" i="7"/>
  <c r="AH15" i="7"/>
  <c r="AH16" i="7"/>
  <c r="AH7" i="7"/>
  <c r="Z22" i="7"/>
  <c r="Q22" i="7"/>
  <c r="S22" i="7"/>
  <c r="V19" i="7"/>
  <c r="W14" i="7"/>
  <c r="X19" i="7"/>
  <c r="Y15" i="7"/>
  <c r="AM17" i="7"/>
  <c r="AM16" i="7"/>
  <c r="AM15" i="7"/>
  <c r="AM14" i="7"/>
  <c r="AM13" i="7"/>
  <c r="AM12" i="7"/>
  <c r="AM11" i="7"/>
  <c r="AM10" i="7"/>
  <c r="AM9" i="7"/>
  <c r="AM8" i="7"/>
  <c r="AM7" i="7"/>
  <c r="AK17" i="7"/>
  <c r="AK16" i="7"/>
  <c r="AK15" i="7"/>
  <c r="AK14" i="7"/>
  <c r="AK13" i="7"/>
  <c r="AK12" i="7"/>
  <c r="AK11" i="7"/>
  <c r="AK10" i="7"/>
  <c r="AK9" i="7"/>
  <c r="AK8" i="7"/>
  <c r="AK7" i="7"/>
  <c r="AF16" i="7"/>
  <c r="AF12" i="7"/>
  <c r="AF8" i="7"/>
  <c r="AD13" i="7"/>
  <c r="AD9" i="7"/>
  <c r="Y16" i="7"/>
  <c r="Y10" i="7"/>
  <c r="W15" i="7"/>
  <c r="W11" i="7"/>
  <c r="W7" i="7"/>
  <c r="O19" i="7"/>
  <c r="P16" i="7"/>
  <c r="Q19" i="7"/>
  <c r="R16" i="7"/>
  <c r="R17" i="7"/>
  <c r="R14" i="7"/>
  <c r="R13" i="7"/>
  <c r="R11" i="7"/>
  <c r="R9" i="7"/>
  <c r="R7" i="7"/>
  <c r="Y12" i="7"/>
  <c r="Y17" i="7"/>
  <c r="AD10" i="7"/>
  <c r="AD14" i="7"/>
  <c r="V22" i="7"/>
  <c r="AD17" i="7"/>
  <c r="AA19" i="7"/>
  <c r="AB8" i="7"/>
  <c r="AO19" i="7"/>
  <c r="AP10" i="7"/>
  <c r="CQ19" i="7"/>
  <c r="DU22" i="7"/>
  <c r="Y8" i="7"/>
  <c r="Y13" i="7"/>
  <c r="AD7" i="7"/>
  <c r="AD11" i="7"/>
  <c r="AD15" i="7"/>
  <c r="O22" i="7"/>
  <c r="X22" i="7"/>
  <c r="AH19" i="7"/>
  <c r="AI15" i="7"/>
  <c r="N10" i="7"/>
  <c r="N14" i="7"/>
  <c r="AV22" i="7"/>
  <c r="BA19" i="7"/>
  <c r="CV19" i="7"/>
  <c r="DE19" i="7"/>
  <c r="R10" i="7"/>
  <c r="R15" i="7"/>
  <c r="Y9" i="7"/>
  <c r="Y14" i="7"/>
  <c r="AD8" i="7"/>
  <c r="AD12" i="7"/>
  <c r="AD16" i="7"/>
  <c r="N7" i="7"/>
  <c r="N11" i="7"/>
  <c r="N15" i="7"/>
  <c r="AO22" i="7"/>
  <c r="CA19" i="7"/>
  <c r="CJ19" i="7"/>
  <c r="DU19" i="7"/>
  <c r="DN19" i="7"/>
  <c r="DL19" i="7"/>
  <c r="DG19" i="7"/>
  <c r="DH11" i="7"/>
  <c r="CX19" i="7"/>
  <c r="CZ22" i="7"/>
  <c r="CZ19" i="7"/>
  <c r="DA12" i="7"/>
  <c r="CL19" i="7"/>
  <c r="CM10" i="7"/>
  <c r="CH19" i="7"/>
  <c r="CC19" i="7"/>
  <c r="CE22" i="7"/>
  <c r="CE19" i="7"/>
  <c r="BX19" i="7"/>
  <c r="BY7" i="7"/>
  <c r="BQ22" i="7"/>
  <c r="BF19" i="7"/>
  <c r="DN22" i="7"/>
  <c r="DG22" i="7"/>
  <c r="CS22" i="7"/>
  <c r="CL22" i="7"/>
  <c r="BX22" i="7"/>
  <c r="BJ22" i="7"/>
  <c r="BC22" i="7"/>
  <c r="AV19" i="7"/>
  <c r="AW12" i="7"/>
  <c r="AR19" i="7"/>
  <c r="AM19" i="7"/>
  <c r="AK19" i="7"/>
  <c r="DO7" i="7"/>
  <c r="CF14" i="7"/>
  <c r="CT9" i="7"/>
  <c r="CT17" i="7"/>
  <c r="CT7" i="7"/>
  <c r="CT11" i="7"/>
  <c r="CF13" i="7"/>
  <c r="CF11" i="7"/>
  <c r="CT14" i="7"/>
  <c r="CF15" i="7"/>
  <c r="CT8" i="7"/>
  <c r="BY16" i="7"/>
  <c r="BJ19" i="7"/>
  <c r="BK9" i="7"/>
  <c r="BR7" i="7"/>
  <c r="BC19" i="7"/>
  <c r="BD12" i="7"/>
  <c r="AW13" i="7"/>
  <c r="AW9" i="7"/>
  <c r="AP14" i="7"/>
  <c r="AP8" i="7"/>
  <c r="AP12" i="7"/>
  <c r="AP17" i="7"/>
  <c r="AP13" i="7"/>
  <c r="AP9" i="7"/>
  <c r="AP11" i="7"/>
  <c r="AP7" i="7"/>
  <c r="N12" i="7"/>
  <c r="N16" i="7"/>
  <c r="N9" i="7"/>
  <c r="N13" i="7"/>
  <c r="N17" i="7"/>
  <c r="N8" i="7"/>
  <c r="T19" i="7"/>
  <c r="U12" i="7"/>
  <c r="AB11" i="7"/>
  <c r="AB12" i="7"/>
  <c r="AB16" i="7"/>
  <c r="AB15" i="7"/>
  <c r="AB13" i="7"/>
  <c r="AB17" i="7"/>
  <c r="AB7" i="7"/>
  <c r="AF7" i="7"/>
  <c r="AF11" i="7"/>
  <c r="AF15" i="7"/>
  <c r="AF9" i="7"/>
  <c r="AF13" i="7"/>
  <c r="AF17" i="7"/>
  <c r="AF10" i="7"/>
  <c r="W8" i="7"/>
  <c r="W12" i="7"/>
  <c r="W16" i="7"/>
  <c r="W9" i="7"/>
  <c r="W13" i="7"/>
  <c r="W17" i="7"/>
  <c r="W10" i="7"/>
  <c r="Y7" i="7"/>
  <c r="Y11" i="7"/>
  <c r="R8" i="7"/>
  <c r="R12" i="7"/>
  <c r="P10" i="7"/>
  <c r="P9" i="7"/>
  <c r="P13" i="7"/>
  <c r="P17" i="7"/>
  <c r="P7" i="7"/>
  <c r="P11" i="7"/>
  <c r="P15" i="7"/>
  <c r="P14" i="7"/>
  <c r="P8" i="7"/>
  <c r="P12" i="7"/>
  <c r="H19" i="7"/>
  <c r="J19" i="7"/>
  <c r="L19" i="7"/>
  <c r="L22" i="7"/>
  <c r="AB14" i="7"/>
  <c r="AI11" i="7"/>
  <c r="W19" i="7"/>
  <c r="J22" i="7"/>
  <c r="K16" i="7"/>
  <c r="K12" i="7"/>
  <c r="K8" i="7"/>
  <c r="K15" i="7"/>
  <c r="K11" i="7"/>
  <c r="K7" i="7"/>
  <c r="K17" i="7"/>
  <c r="K13" i="7"/>
  <c r="K9" i="7"/>
  <c r="K14" i="7"/>
  <c r="K10" i="7"/>
  <c r="Y19" i="7"/>
  <c r="AW10" i="7"/>
  <c r="AW14" i="7"/>
  <c r="AB10" i="7"/>
  <c r="I10" i="7"/>
  <c r="I14" i="7"/>
  <c r="I7" i="7"/>
  <c r="H22" i="7"/>
  <c r="I11" i="7"/>
  <c r="I15" i="7"/>
  <c r="I13" i="7"/>
  <c r="I17" i="7"/>
  <c r="I8" i="7"/>
  <c r="I12" i="7"/>
  <c r="I16" i="7"/>
  <c r="I9" i="7"/>
  <c r="AW11" i="7"/>
  <c r="AI14" i="7"/>
  <c r="AI10" i="7"/>
  <c r="AI12" i="7"/>
  <c r="AI8" i="7"/>
  <c r="AI16" i="7"/>
  <c r="AI17" i="7"/>
  <c r="AI13" i="7"/>
  <c r="AF19" i="7"/>
  <c r="AB9" i="7"/>
  <c r="AP15" i="7"/>
  <c r="AP16" i="7"/>
  <c r="AW16" i="7"/>
  <c r="AD19" i="7"/>
  <c r="AA22" i="7"/>
  <c r="AI9" i="7"/>
  <c r="AI7" i="7"/>
  <c r="AI19" i="7"/>
  <c r="DH17" i="7"/>
  <c r="DH13" i="7"/>
  <c r="DH16" i="7"/>
  <c r="DA10" i="7"/>
  <c r="DA15" i="7"/>
  <c r="DA17" i="7"/>
  <c r="DA11" i="7"/>
  <c r="DA8" i="7"/>
  <c r="DA16" i="7"/>
  <c r="BY14" i="7"/>
  <c r="BY12" i="7"/>
  <c r="BY11" i="7"/>
  <c r="BY17" i="7"/>
  <c r="BY8" i="7"/>
  <c r="BY9" i="7"/>
  <c r="BK14" i="7"/>
  <c r="BK7" i="7"/>
  <c r="BD11" i="7"/>
  <c r="BD17" i="7"/>
  <c r="BD14" i="7"/>
  <c r="BD9" i="7"/>
  <c r="BD16" i="7"/>
  <c r="BD8" i="7"/>
  <c r="AP19" i="7"/>
  <c r="DO16" i="7"/>
  <c r="DO11" i="7"/>
  <c r="DO9" i="7"/>
  <c r="DH15" i="7"/>
  <c r="DO15" i="7"/>
  <c r="DH10" i="7"/>
  <c r="DO10" i="7"/>
  <c r="DO13" i="7"/>
  <c r="DH8" i="7"/>
  <c r="DA14" i="7"/>
  <c r="DO8" i="7"/>
  <c r="DH14" i="7"/>
  <c r="DA9" i="7"/>
  <c r="DO14" i="7"/>
  <c r="DH9" i="7"/>
  <c r="DO17" i="7"/>
  <c r="DH12" i="7"/>
  <c r="DA7" i="7"/>
  <c r="DO12" i="7"/>
  <c r="DH7" i="7"/>
  <c r="DA13" i="7"/>
  <c r="CM9" i="7"/>
  <c r="CM13" i="7"/>
  <c r="CF16" i="7"/>
  <c r="CT10" i="7"/>
  <c r="CT13" i="7"/>
  <c r="CM11" i="7"/>
  <c r="CM14" i="7"/>
  <c r="CF9" i="7"/>
  <c r="CM12" i="7"/>
  <c r="CM15" i="7"/>
  <c r="CF8" i="7"/>
  <c r="CM8" i="7"/>
  <c r="CF17" i="7"/>
  <c r="CF7" i="7"/>
  <c r="CF10" i="7"/>
  <c r="CM7" i="7"/>
  <c r="CM17" i="7"/>
  <c r="CF12" i="7"/>
  <c r="CM16" i="7"/>
  <c r="CT12" i="7"/>
  <c r="CT15" i="7"/>
  <c r="CT16" i="7"/>
  <c r="BR12" i="7"/>
  <c r="BR14" i="7"/>
  <c r="BR17" i="7"/>
  <c r="BK12" i="7"/>
  <c r="BK13" i="7"/>
  <c r="BK15" i="7"/>
  <c r="BR11" i="7"/>
  <c r="BK17" i="7"/>
  <c r="BK16" i="7"/>
  <c r="BY10" i="7"/>
  <c r="BR10" i="7"/>
  <c r="BY13" i="7"/>
  <c r="BR8" i="7"/>
  <c r="BR15" i="7"/>
  <c r="BK10" i="7"/>
  <c r="BY15" i="7"/>
  <c r="BR9" i="7"/>
  <c r="BR13" i="7"/>
  <c r="BK8" i="7"/>
  <c r="BR16" i="7"/>
  <c r="BK11" i="7"/>
  <c r="BD15" i="7"/>
  <c r="BD13" i="7"/>
  <c r="BD10" i="7"/>
  <c r="BD7" i="7"/>
  <c r="AW7" i="7"/>
  <c r="AW17" i="7"/>
  <c r="AW15" i="7"/>
  <c r="AW8" i="7"/>
  <c r="N19" i="7"/>
  <c r="U15" i="7"/>
  <c r="U13" i="7"/>
  <c r="U11" i="7"/>
  <c r="U7" i="7"/>
  <c r="U17" i="7"/>
  <c r="U9" i="7"/>
  <c r="U14" i="7"/>
  <c r="U8" i="7"/>
  <c r="U16" i="7"/>
  <c r="U10" i="7"/>
  <c r="AB19" i="7"/>
  <c r="R19" i="7"/>
  <c r="P19" i="7"/>
  <c r="M8" i="5"/>
  <c r="J8" i="5"/>
  <c r="F8" i="5"/>
  <c r="DO19" i="7"/>
  <c r="M22" i="7"/>
  <c r="I19" i="7"/>
  <c r="K19" i="7"/>
  <c r="DH19" i="7"/>
  <c r="DA19" i="7"/>
  <c r="CT19" i="7"/>
  <c r="CM19" i="7"/>
  <c r="CF19" i="7"/>
  <c r="BY19" i="7"/>
  <c r="BR19" i="7"/>
  <c r="BK19" i="7"/>
  <c r="BD19" i="7"/>
  <c r="AW19" i="7"/>
  <c r="U19" i="7"/>
  <c r="F47" i="3"/>
  <c r="F46" i="3"/>
  <c r="F45" i="3"/>
  <c r="F44" i="3"/>
  <c r="F43" i="3"/>
  <c r="F42" i="3"/>
  <c r="F41" i="3"/>
  <c r="F40" i="3"/>
  <c r="F39" i="3"/>
  <c r="F38" i="3"/>
  <c r="F37" i="3"/>
  <c r="F36" i="3"/>
  <c r="F35" i="3"/>
  <c r="F34" i="3"/>
  <c r="F33" i="3"/>
  <c r="F32" i="3"/>
  <c r="G26" i="3"/>
  <c r="G47" i="3"/>
  <c r="G46" i="3"/>
  <c r="G45" i="3"/>
  <c r="G44" i="3"/>
  <c r="G43" i="3"/>
  <c r="G42" i="3"/>
  <c r="G41" i="3"/>
  <c r="G40" i="3"/>
  <c r="G39" i="3"/>
  <c r="G38" i="3"/>
  <c r="G37" i="3"/>
  <c r="G36" i="3"/>
  <c r="G35" i="3"/>
  <c r="G34" i="3"/>
  <c r="G33" i="3"/>
  <c r="G32" i="3"/>
  <c r="H47" i="3"/>
  <c r="H46" i="3"/>
  <c r="H45" i="3"/>
  <c r="H44" i="3"/>
  <c r="H43" i="3"/>
  <c r="H42" i="3"/>
  <c r="H41" i="3"/>
  <c r="H40" i="3"/>
  <c r="H39" i="3"/>
  <c r="H38" i="3"/>
  <c r="H37" i="3"/>
  <c r="H36" i="3"/>
  <c r="H35" i="3"/>
  <c r="H34" i="3"/>
  <c r="H33" i="3"/>
  <c r="H26" i="3"/>
  <c r="J9" i="5"/>
  <c r="F9" i="5"/>
  <c r="M9" i="5"/>
  <c r="I47" i="3"/>
  <c r="I46" i="3"/>
  <c r="I45" i="3"/>
  <c r="I44" i="3"/>
  <c r="I43" i="3"/>
  <c r="I42" i="3"/>
  <c r="I41" i="3"/>
  <c r="I40" i="3"/>
  <c r="I39" i="3"/>
  <c r="I38" i="3"/>
  <c r="I37" i="3"/>
  <c r="I36" i="3"/>
  <c r="I35" i="3"/>
  <c r="I34" i="3"/>
  <c r="I33" i="3"/>
  <c r="I26" i="3"/>
  <c r="J47" i="3"/>
  <c r="L26" i="3"/>
  <c r="L47" i="3"/>
  <c r="L46" i="3"/>
  <c r="L45" i="3"/>
  <c r="L44" i="3"/>
  <c r="L43" i="3"/>
  <c r="L42" i="3"/>
  <c r="L41" i="3"/>
  <c r="L40" i="3"/>
  <c r="L39" i="3"/>
  <c r="L38" i="3"/>
  <c r="L37" i="3"/>
  <c r="L36" i="3"/>
  <c r="L35" i="3"/>
  <c r="L34" i="3"/>
  <c r="K26" i="3"/>
  <c r="K47" i="3"/>
  <c r="K46" i="3"/>
  <c r="K45" i="3"/>
  <c r="K44" i="3"/>
  <c r="K43" i="3"/>
  <c r="K42" i="3"/>
  <c r="K41" i="3"/>
  <c r="M26" i="3"/>
  <c r="D19" i="7"/>
  <c r="D22" i="7"/>
  <c r="B19" i="7"/>
  <c r="B22" i="7"/>
  <c r="F17" i="7"/>
  <c r="F16" i="7"/>
  <c r="F15" i="7"/>
  <c r="F14" i="7"/>
  <c r="F13" i="7"/>
  <c r="F12" i="7"/>
  <c r="F11" i="7"/>
  <c r="F10" i="7"/>
  <c r="F9" i="7"/>
  <c r="F8" i="7"/>
  <c r="F7" i="7"/>
  <c r="C10" i="7"/>
  <c r="C13" i="7"/>
  <c r="C8" i="7"/>
  <c r="E13" i="7"/>
  <c r="C16" i="7"/>
  <c r="E8" i="7"/>
  <c r="E16" i="7"/>
  <c r="C14" i="7"/>
  <c r="C15" i="7"/>
  <c r="C17" i="7"/>
  <c r="C7" i="7"/>
  <c r="C9" i="7"/>
  <c r="C11" i="7"/>
  <c r="C12" i="7"/>
  <c r="J46" i="3"/>
  <c r="K40" i="3"/>
  <c r="K39" i="3"/>
  <c r="K38" i="3"/>
  <c r="K37" i="3"/>
  <c r="K36" i="3"/>
  <c r="K35" i="3"/>
  <c r="K34" i="3"/>
  <c r="F19" i="7"/>
  <c r="G8" i="7"/>
  <c r="E7" i="7"/>
  <c r="E10" i="7"/>
  <c r="E11" i="7"/>
  <c r="E12" i="7"/>
  <c r="E9" i="7"/>
  <c r="E15" i="7"/>
  <c r="E14" i="7"/>
  <c r="E17" i="7"/>
  <c r="F22" i="7"/>
  <c r="G13" i="7"/>
  <c r="G15" i="7"/>
  <c r="G16" i="7"/>
  <c r="T22" i="7"/>
  <c r="C19" i="7"/>
  <c r="G17" i="7"/>
  <c r="G11" i="7"/>
  <c r="G14" i="7"/>
  <c r="G9" i="7"/>
  <c r="G10" i="7"/>
  <c r="G12" i="7"/>
  <c r="G7" i="7"/>
  <c r="J45" i="3"/>
  <c r="E19" i="7"/>
  <c r="J10" i="5"/>
  <c r="M10" i="5"/>
  <c r="F10" i="5"/>
  <c r="G19" i="7"/>
  <c r="J44" i="3"/>
  <c r="J11" i="5"/>
  <c r="J12" i="5"/>
  <c r="J13" i="5"/>
  <c r="J14" i="5"/>
  <c r="F11" i="5"/>
  <c r="F12" i="5"/>
  <c r="F13" i="5"/>
  <c r="F14" i="5"/>
  <c r="M14" i="5"/>
  <c r="M13" i="5"/>
  <c r="M12" i="5"/>
  <c r="M11" i="5"/>
  <c r="J43" i="3"/>
  <c r="O47" i="3"/>
  <c r="O46" i="3"/>
  <c r="O45" i="3"/>
  <c r="O44" i="3"/>
  <c r="O43" i="3"/>
  <c r="O42" i="3"/>
  <c r="O41" i="3"/>
  <c r="O40" i="3"/>
  <c r="O39" i="3"/>
  <c r="O38" i="3"/>
  <c r="O37" i="3"/>
  <c r="O36" i="3"/>
  <c r="O35" i="3"/>
  <c r="O26" i="3"/>
  <c r="J42" i="3"/>
  <c r="N26" i="3"/>
  <c r="M47" i="3"/>
  <c r="M46" i="3"/>
  <c r="M45" i="3"/>
  <c r="M44" i="3"/>
  <c r="M43" i="3"/>
  <c r="M42" i="3"/>
  <c r="M41" i="3"/>
  <c r="M40" i="3"/>
  <c r="M39" i="3"/>
  <c r="M38" i="3"/>
  <c r="M37" i="3"/>
  <c r="M36" i="3"/>
  <c r="M35" i="3"/>
  <c r="N47" i="3"/>
  <c r="N46" i="3"/>
  <c r="N45" i="3"/>
  <c r="N44" i="3"/>
  <c r="N43" i="3"/>
  <c r="N42" i="3"/>
  <c r="N41" i="3"/>
  <c r="N40" i="3"/>
  <c r="N39" i="3"/>
  <c r="N38" i="3"/>
  <c r="N37" i="3"/>
  <c r="N36" i="3"/>
  <c r="N35" i="3"/>
  <c r="J41" i="3"/>
  <c r="J40" i="3"/>
  <c r="J39" i="3"/>
  <c r="J38" i="3"/>
  <c r="J37" i="3"/>
  <c r="J36" i="3"/>
  <c r="J35" i="3"/>
  <c r="J34" i="3"/>
  <c r="J33" i="3"/>
</calcChain>
</file>

<file path=xl/comments1.xml><?xml version="1.0" encoding="utf-8"?>
<comments xmlns="http://schemas.openxmlformats.org/spreadsheetml/2006/main">
  <authors>
    <author>Jenny</author>
  </authors>
  <commentList>
    <comment ref="K15" authorId="0">
      <text>
        <r>
          <rPr>
            <b/>
            <sz val="9"/>
            <color indexed="81"/>
            <rFont val="Tahoma"/>
            <family val="2"/>
          </rPr>
          <t>Database =14290</t>
        </r>
      </text>
    </comment>
    <comment ref="K17" authorId="0">
      <text>
        <r>
          <rPr>
            <b/>
            <sz val="9"/>
            <color indexed="81"/>
            <rFont val="Tahoma"/>
            <family val="2"/>
          </rPr>
          <t xml:space="preserve">Database =2899
</t>
        </r>
      </text>
    </comment>
    <comment ref="K26" authorId="0">
      <text>
        <r>
          <rPr>
            <sz val="9"/>
            <color indexed="81"/>
            <rFont val="Tahoma"/>
            <family val="2"/>
          </rPr>
          <t>Databse= 60304</t>
        </r>
      </text>
    </comment>
  </commentList>
</comments>
</file>

<file path=xl/sharedStrings.xml><?xml version="1.0" encoding="utf-8"?>
<sst xmlns="http://schemas.openxmlformats.org/spreadsheetml/2006/main" count="320" uniqueCount="146">
  <si>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</si>
  <si>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</si>
  <si>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</si>
  <si>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</si>
  <si>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</si>
  <si>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</si>
  <si>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</si>
  <si>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</si>
  <si>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</si>
  <si>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</si>
  <si>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</si>
  <si>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</si>
  <si>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</si>
  <si>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</si>
  <si>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</si>
  <si>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</si>
  <si>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</si>
  <si>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</si>
  <si>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</si>
  <si>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</si>
  <si>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</si>
  <si>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</si>
  <si>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</si>
  <si>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</si>
  <si>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</si>
  <si>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</si>
  <si>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</si>
  <si>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</si>
  <si>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</si>
  <si>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</si>
  <si>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</si>
  <si>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</si>
  <si>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</si>
  <si>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</si>
  <si>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</si>
  <si>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</si>
  <si>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</si>
  <si>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</si>
  <si>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</si>
  <si>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</si>
  <si>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</si>
  <si>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</si>
  <si>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</si>
  <si>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</si>
  <si>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</si>
  <si>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</si>
  <si>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</si>
  <si>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</si>
  <si>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</si>
  <si>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</si>
  <si>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</si>
  <si>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</si>
  <si>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</si>
  <si>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</si>
  <si>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</si>
  <si>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</si>
  <si>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</si>
  <si>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</si>
  <si>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</si>
  <si>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</si>
  <si>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</si>
  <si>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</si>
  <si>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</si>
  <si>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</si>
  <si>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</si>
  <si>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</si>
  <si>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</si>
  <si>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</si>
  <si>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</si>
  <si>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</si>
  <si>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</si>
  <si>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</si>
  <si>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</si>
  <si>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</si>
  <si>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</si>
  <si>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</si>
  <si>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</si>
  <si>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</si>
  <si>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</si>
  <si>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</si>
  <si>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</si>
  <si>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</si>
  <si>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</si>
  <si>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</si>
  <si>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</si>
  <si>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</si>
  <si>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</si>
  <si>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</si>
  <si>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</si>
  <si>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</si>
  <si>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</si>
  <si>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</si>
  <si>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</si>
  <si>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</si>
  <si>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</si>
  <si>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</si>
  <si>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</si>
  <si>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</si>
  <si>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</si>
  <si>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</si>
  <si>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</si>
  <si>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</si>
  <si>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</si>
  <si>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</si>
  <si>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May-8-2020-Provisional_COVID-19_Death_Counts_by_Week_Ending_Date_and_State</t>
  </si>
  <si>
    <t>May-6-2020-Provisional_COVID-19_Death_Counts_by_Week_Ending_Date_and_State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</si>
  <si>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</si>
  <si>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</si>
  <si>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</si>
  <si>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</si>
  <si>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</si>
  <si>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</si>
  <si>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</si>
  <si>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</si>
  <si>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</si>
  <si>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</si>
  <si>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</si>
  <si>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</si>
  <si>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</si>
  <si>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</si>
  <si>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</si>
  <si>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</si>
  <si>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</si>
  <si>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</si>
  <si>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</si>
  <si>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</si>
  <si>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</si>
  <si>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</si>
  <si>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</si>
  <si>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</si>
  <si>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</si>
  <si>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</si>
  <si>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</si>
  <si>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File: May-28-2020-Provisional_COVID-19_Death_Counts_by_Sex__Age__and_Week.csv</t>
  </si>
  <si>
    <t>Cumul. Death count up to 23/05/2020</t>
  </si>
  <si>
    <t>Data as of 28-05-2020</t>
  </si>
  <si>
    <t>May-28-2020-Provisional_COVID-19_Death_Counts_by_Place_of_Death_and_State</t>
  </si>
  <si>
    <t>29.05</t>
  </si>
  <si>
    <t>May-29-2020-Provisional_COVID-19_Death_Counts_by_Week_Ending_Date_and_State</t>
  </si>
  <si>
    <t>30.05</t>
  </si>
  <si>
    <t>01.06</t>
  </si>
  <si>
    <t>02.06</t>
  </si>
  <si>
    <t>June-2-2020-Provisional_COVID-19_Death_Counts_by_Week_Ending_Date_and_State</t>
  </si>
  <si>
    <t>June-1-2020-Provisional_COVID-19_Death_Counts_by_Week_Ending_Date_and_State</t>
  </si>
  <si>
    <t>Source:</t>
  </si>
  <si>
    <t xml:space="preserve">The file was not updated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</si>
</sst>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i/>
      <sz val="8"/>
      <color theme="1"/>
      <name val="Calibri"/>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24">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0" fontId="10" fillId="3" borderId="2" xfId="0" applyFont="1" applyFill="1" applyBorder="1" applyAlignment="1">
      <alignment horizontal="center"/>
    </xf>
    <xf numFmtId="0" fontId="10" fillId="3" borderId="0" xfId="0" applyFont="1" applyFill="1" applyBorder="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xf numFmtId="0" fontId="50" fillId="3" borderId="0" xfId="0" applyFont="1" applyFill="1"/>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3"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 x14ac:dyDescent="0"/>
  <cols>
    <col min="1" max="1" width="10.33203125" style="144" customWidth="1"/>
    <col min="2" max="1025" width="10" style="144" customWidth="1"/>
    <col min="1026" max="16384" width="8" style="13"/>
  </cols>
  <sheetData>
    <row r="1" spans="1:957" s="142" customFormat="1">
      <c r="A1" s="141" t="s">
        <v>43</v>
      </c>
    </row>
    <row r="3" spans="1:957">
      <c r="A3" s="143" t="s">
        <v>41</v>
      </c>
    </row>
    <row r="4" spans="1:957" ht="17" customHeight="1">
      <c r="A4" s="145" t="s">
        <v>23</v>
      </c>
      <c r="B4" s="200" t="s">
        <v>106</v>
      </c>
      <c r="C4" s="200"/>
      <c r="D4" s="200"/>
      <c r="E4" s="200"/>
      <c r="F4" s="200"/>
      <c r="G4" s="200"/>
      <c r="H4" s="200"/>
      <c r="I4" s="200"/>
      <c r="J4" s="200"/>
      <c r="K4" s="200"/>
      <c r="L4" s="200"/>
      <c r="M4" s="200"/>
      <c r="N4" s="200"/>
      <c r="O4" s="200"/>
      <c r="P4" s="200"/>
    </row>
    <row r="5" spans="1:957" s="146" customFormat="1">
      <c r="B5" s="147" t="s">
        <v>107</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c r="A6" s="142" t="s">
        <v>24</v>
      </c>
      <c r="B6" s="150" t="s">
        <v>26</v>
      </c>
    </row>
    <row r="7" spans="1:957">
      <c r="B7" s="151" t="s">
        <v>25</v>
      </c>
    </row>
    <row r="8" spans="1:957">
      <c r="B8" s="13"/>
    </row>
    <row r="9" spans="1:957">
      <c r="A9" s="143"/>
      <c r="B9" s="152"/>
    </row>
    <row r="10" spans="1:957">
      <c r="A10" s="143" t="s">
        <v>59</v>
      </c>
    </row>
    <row r="11" spans="1:957">
      <c r="A11" s="145" t="s">
        <v>23</v>
      </c>
      <c r="B11" s="199" t="s">
        <v>61</v>
      </c>
      <c r="C11" s="199"/>
      <c r="D11" s="199"/>
      <c r="E11" s="199"/>
      <c r="F11" s="199"/>
      <c r="G11" s="199"/>
      <c r="H11" s="199"/>
      <c r="I11" s="199"/>
      <c r="J11" s="199"/>
      <c r="K11" s="199"/>
      <c r="L11" s="199"/>
      <c r="M11" s="199"/>
      <c r="N11" s="199"/>
    </row>
    <row r="12" spans="1:957" s="146" customFormat="1">
      <c r="B12" s="147" t="s">
        <v>108</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c r="A13" s="142" t="s">
        <v>24</v>
      </c>
      <c r="B13" s="150" t="s">
        <v>26</v>
      </c>
    </row>
    <row r="14" spans="1:957">
      <c r="B14" s="154" t="s">
        <v>25</v>
      </c>
    </row>
    <row r="17" spans="1:19">
      <c r="A17" s="143" t="s">
        <v>42</v>
      </c>
    </row>
    <row r="18" spans="1:19">
      <c r="A18" s="145" t="s">
        <v>23</v>
      </c>
      <c r="B18" s="200" t="s">
        <v>109</v>
      </c>
      <c r="C18" s="200"/>
      <c r="D18" s="200"/>
      <c r="E18" s="200"/>
      <c r="F18" s="200"/>
      <c r="G18" s="200"/>
      <c r="H18" s="200"/>
      <c r="I18" s="200"/>
      <c r="J18" s="200"/>
      <c r="K18" s="200"/>
      <c r="L18" s="200"/>
      <c r="M18" s="200"/>
      <c r="N18" s="200"/>
      <c r="O18" s="200"/>
      <c r="P18" s="200"/>
    </row>
    <row r="19" spans="1:19" s="157" customFormat="1" ht="15.75" customHeight="1">
      <c r="A19" s="144"/>
      <c r="B19" s="125" t="s">
        <v>110</v>
      </c>
      <c r="C19" s="22"/>
      <c r="D19" s="22"/>
      <c r="E19" s="155"/>
      <c r="F19" s="155"/>
      <c r="G19" s="155"/>
      <c r="H19" s="155"/>
      <c r="I19" s="155"/>
      <c r="J19" s="155"/>
      <c r="K19" s="155"/>
      <c r="L19" s="156"/>
      <c r="M19" s="156"/>
      <c r="N19" s="156"/>
      <c r="O19" s="156"/>
      <c r="P19" s="156"/>
      <c r="Q19" s="27"/>
      <c r="R19" s="27"/>
      <c r="S19" s="27"/>
    </row>
    <row r="20" spans="1:19">
      <c r="A20" s="142" t="s">
        <v>24</v>
      </c>
      <c r="B20" s="150" t="s">
        <v>26</v>
      </c>
    </row>
    <row r="21" spans="1:19">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K30"/>
  <sheetViews>
    <sheetView workbookViewId="0">
      <pane xSplit="1" topLeftCell="DF1" activePane="topRight" state="frozen"/>
      <selection activeCell="A6" sqref="A6"/>
      <selection pane="topRight" activeCell="DX14" sqref="DX14"/>
    </sheetView>
  </sheetViews>
  <sheetFormatPr baseColWidth="10" defaultRowHeight="15" x14ac:dyDescent="0"/>
  <cols>
    <col min="1" max="1" width="10.83203125" style="11"/>
    <col min="2" max="2" width="9.1640625" style="11" customWidth="1"/>
    <col min="3" max="3" width="7.6640625" style="11" customWidth="1"/>
    <col min="4" max="4" width="9.5" style="11" customWidth="1"/>
    <col min="5" max="5" width="4.6640625" style="11" customWidth="1"/>
    <col min="6" max="6" width="9.5" style="11" customWidth="1"/>
    <col min="7" max="7" width="4.6640625" style="11" customWidth="1"/>
    <col min="8" max="8" width="5.6640625" style="192" customWidth="1"/>
    <col min="9" max="9" width="4.6640625" style="192" customWidth="1"/>
    <col min="10" max="10" width="5.6640625" style="192" customWidth="1"/>
    <col min="11" max="11" width="4.6640625" style="192" customWidth="1"/>
    <col min="12" max="12" width="7.33203125" style="192" customWidth="1"/>
    <col min="13" max="13" width="5.6640625" style="192" customWidth="1"/>
    <col min="14" max="14" width="4.6640625" style="192" customWidth="1"/>
    <col min="15" max="21" width="6.1640625" style="192" customWidth="1"/>
    <col min="22" max="22" width="6.1640625" style="192" bestFit="1" customWidth="1"/>
    <col min="23" max="23" width="5.5" style="192" customWidth="1"/>
    <col min="24" max="24" width="6.1640625" style="192" bestFit="1" customWidth="1"/>
    <col min="25" max="26" width="5.5" style="192" customWidth="1"/>
    <col min="27" max="27" width="8.1640625" style="192" bestFit="1" customWidth="1"/>
    <col min="28" max="28" width="5.5" style="192" customWidth="1"/>
    <col min="29" max="29" width="6.1640625" style="192" bestFit="1" customWidth="1"/>
    <col min="30" max="30" width="5.1640625" style="192" bestFit="1" customWidth="1"/>
    <col min="31" max="31" width="6.1640625" style="192" bestFit="1" customWidth="1"/>
    <col min="32" max="32" width="5.1640625" style="192" bestFit="1" customWidth="1"/>
    <col min="33" max="33" width="7.1640625" style="192" bestFit="1" customWidth="1"/>
    <col min="34" max="34" width="8.1640625" style="192" bestFit="1" customWidth="1"/>
    <col min="35" max="35" width="5.1640625" style="192" bestFit="1" customWidth="1"/>
    <col min="36" max="50" width="5.6640625" style="192" customWidth="1"/>
    <col min="51" max="51" width="5.1640625" style="192" bestFit="1" customWidth="1"/>
    <col min="52" max="52" width="5.6640625" style="192" customWidth="1"/>
    <col min="53" max="53" width="5.1640625" style="192" bestFit="1" customWidth="1"/>
    <col min="54" max="57" width="5.6640625" style="192" customWidth="1"/>
    <col min="58" max="58" width="3.6640625" style="192" customWidth="1"/>
    <col min="59" max="59" width="5.6640625" style="192" customWidth="1"/>
    <col min="60" max="60" width="3.6640625" style="192" customWidth="1"/>
    <col min="61" max="64" width="5.6640625" style="192" customWidth="1"/>
    <col min="65" max="65" width="3.6640625" style="192" customWidth="1"/>
    <col min="66" max="66" width="5.6640625" style="192" customWidth="1"/>
    <col min="67" max="67" width="3.6640625" style="192" customWidth="1"/>
    <col min="68" max="71" width="5.6640625" style="192" customWidth="1"/>
    <col min="72" max="72" width="3.6640625" style="192" customWidth="1"/>
    <col min="73" max="73" width="5.6640625" style="192" customWidth="1"/>
    <col min="74" max="74" width="3.6640625" style="192" customWidth="1"/>
    <col min="75" max="78" width="5.6640625" style="192" customWidth="1"/>
    <col min="79" max="79" width="3.6640625" style="192" customWidth="1"/>
    <col min="80" max="80" width="5.6640625" style="192" customWidth="1"/>
    <col min="81" max="81" width="3.6640625" style="192" customWidth="1"/>
    <col min="82" max="85" width="5.6640625" style="192" customWidth="1"/>
    <col min="86" max="86" width="3.6640625" style="192" customWidth="1"/>
    <col min="87" max="87" width="5.6640625" style="192" customWidth="1"/>
    <col min="88" max="88" width="3.6640625" style="192" customWidth="1"/>
    <col min="89" max="92" width="5.6640625" style="192" customWidth="1"/>
    <col min="93" max="93" width="5.5" style="192" bestFit="1" customWidth="1"/>
    <col min="94" max="94" width="5.6640625" style="192" customWidth="1"/>
    <col min="95" max="95" width="3.6640625" style="192" customWidth="1"/>
    <col min="96" max="98" width="5.6640625" style="192" customWidth="1"/>
    <col min="99" max="99" width="7.6640625" style="192" customWidth="1"/>
    <col min="100" max="100" width="5.5" style="192" bestFit="1" customWidth="1"/>
    <col min="101" max="101" width="7.6640625" style="192" customWidth="1"/>
    <col min="102" max="102" width="4.6640625" style="192" bestFit="1" customWidth="1"/>
    <col min="103" max="103" width="7.6640625" style="192" customWidth="1"/>
    <col min="104" max="104" width="8.1640625" style="192" bestFit="1" customWidth="1"/>
    <col min="105" max="105" width="7.1640625" style="192" customWidth="1"/>
    <col min="106" max="106" width="5.6640625" style="192" customWidth="1"/>
    <col min="107" max="107" width="4.83203125" style="192" customWidth="1"/>
    <col min="108" max="108" width="5.6640625" style="192" customWidth="1"/>
    <col min="109" max="109" width="4.83203125" style="192" customWidth="1"/>
    <col min="110" max="110" width="7.1640625" style="192" customWidth="1"/>
    <col min="111" max="111" width="8.1640625" style="192" bestFit="1" customWidth="1"/>
    <col min="112" max="112" width="6" style="192" customWidth="1"/>
    <col min="113" max="113" width="5.6640625" style="192" customWidth="1"/>
    <col min="114" max="114" width="6.83203125" style="192" bestFit="1" customWidth="1"/>
    <col min="115" max="115" width="5.6640625" style="192" customWidth="1"/>
    <col min="116" max="116" width="9.33203125" style="192" bestFit="1" customWidth="1"/>
    <col min="117" max="117" width="7.1640625" style="192" bestFit="1" customWidth="1"/>
    <col min="118" max="118" width="8.1640625" style="192" bestFit="1" customWidth="1"/>
    <col min="119" max="119" width="6" style="192" customWidth="1"/>
    <col min="120" max="120" width="4.33203125" style="192" bestFit="1" customWidth="1"/>
    <col min="121" max="121" width="6.83203125" style="192" bestFit="1" customWidth="1"/>
    <col min="122" max="122" width="5.6640625" style="192" bestFit="1" customWidth="1"/>
    <col min="123" max="123" width="3.5" style="192" bestFit="1" customWidth="1"/>
    <col min="124" max="124" width="7.1640625" style="192" bestFit="1" customWidth="1"/>
    <col min="125" max="125" width="8.1640625" style="192" bestFit="1" customWidth="1"/>
    <col min="126" max="126" width="3.5" style="192" bestFit="1" customWidth="1"/>
    <col min="127" max="994" width="10.83203125" style="11"/>
  </cols>
  <sheetData>
    <row r="1" spans="1:999" s="3" customFormat="1" ht="18.75">
      <c r="A1" s="1" t="s">
        <v>83</v>
      </c>
      <c r="B1" s="2"/>
      <c r="C1" s="2"/>
      <c r="D1" s="2"/>
      <c r="E1" s="2"/>
      <c r="F1" s="2"/>
      <c r="G1" s="2"/>
      <c r="H1" s="186"/>
      <c r="I1" s="186"/>
      <c r="J1" s="186"/>
      <c r="K1" s="186"/>
      <c r="L1" s="186"/>
      <c r="M1" s="186"/>
      <c r="N1" s="186"/>
      <c r="O1" s="186"/>
      <c r="P1" s="186"/>
      <c r="Q1" s="186"/>
      <c r="R1" s="186"/>
      <c r="S1" s="186"/>
      <c r="T1" s="186"/>
      <c r="U1" s="186"/>
      <c r="V1" s="186"/>
      <c r="W1" s="186"/>
      <c r="X1" s="186"/>
      <c r="Y1" s="186"/>
      <c r="Z1" s="186"/>
      <c r="AA1" s="186"/>
      <c r="AB1" s="186"/>
      <c r="AC1" s="186"/>
      <c r="AD1" s="186"/>
      <c r="AE1" s="186"/>
      <c r="AF1" s="186"/>
      <c r="AG1" s="186"/>
      <c r="AH1" s="186"/>
      <c r="AI1" s="186"/>
      <c r="AJ1" s="186"/>
      <c r="AK1" s="186"/>
      <c r="AL1" s="186"/>
      <c r="AM1" s="186"/>
      <c r="AN1" s="186"/>
      <c r="AO1" s="186"/>
      <c r="AP1" s="186"/>
      <c r="AQ1" s="186"/>
      <c r="AR1" s="186"/>
      <c r="AS1" s="186"/>
      <c r="AT1" s="186"/>
      <c r="AU1" s="186"/>
      <c r="AV1" s="186"/>
      <c r="AW1" s="186"/>
      <c r="AX1" s="186"/>
      <c r="AY1" s="186"/>
      <c r="AZ1" s="186"/>
      <c r="BA1" s="186"/>
      <c r="BB1" s="186"/>
      <c r="BC1" s="186"/>
      <c r="BD1" s="186"/>
      <c r="BE1" s="186"/>
      <c r="BF1" s="186"/>
      <c r="BG1" s="186"/>
      <c r="BH1" s="186"/>
      <c r="BI1" s="186"/>
      <c r="BJ1" s="186"/>
      <c r="BK1" s="186"/>
      <c r="BL1" s="186"/>
      <c r="BM1" s="186"/>
      <c r="BN1" s="186"/>
      <c r="BO1" s="186"/>
      <c r="BP1" s="186"/>
      <c r="BQ1" s="186"/>
      <c r="BR1" s="186"/>
      <c r="BS1" s="186"/>
      <c r="BT1" s="186"/>
      <c r="BU1" s="186"/>
      <c r="BV1" s="186"/>
      <c r="BW1" s="186"/>
      <c r="BX1" s="186"/>
      <c r="BY1" s="186"/>
      <c r="BZ1" s="186"/>
      <c r="CA1" s="186"/>
      <c r="CB1" s="186"/>
      <c r="CC1" s="186"/>
      <c r="CD1" s="186"/>
      <c r="CE1" s="186"/>
      <c r="CF1" s="186"/>
      <c r="CG1" s="186"/>
      <c r="CH1" s="186"/>
      <c r="CI1" s="186"/>
      <c r="CJ1" s="186"/>
      <c r="CK1" s="186"/>
      <c r="CL1" s="186"/>
      <c r="CM1" s="186"/>
      <c r="CN1" s="186"/>
      <c r="CO1" s="186"/>
      <c r="CP1" s="186"/>
      <c r="CQ1" s="186"/>
      <c r="CR1" s="186"/>
      <c r="CS1" s="186"/>
      <c r="CT1" s="186"/>
      <c r="CU1" s="186"/>
      <c r="CV1" s="186"/>
      <c r="CW1" s="186"/>
      <c r="CX1" s="186"/>
      <c r="CY1" s="186"/>
      <c r="CZ1" s="186"/>
      <c r="DA1" s="186"/>
      <c r="DB1" s="186"/>
      <c r="DC1" s="186"/>
      <c r="DD1" s="186"/>
      <c r="DE1" s="186"/>
      <c r="DF1" s="186"/>
      <c r="DG1" s="186"/>
      <c r="DH1" s="186"/>
      <c r="DI1" s="186"/>
      <c r="DJ1" s="186"/>
      <c r="DK1" s="186"/>
      <c r="DL1" s="186"/>
      <c r="DM1" s="186"/>
      <c r="DN1" s="186"/>
      <c r="DO1" s="186"/>
      <c r="DP1" s="186"/>
      <c r="DQ1" s="186"/>
      <c r="DR1" s="186"/>
      <c r="DS1" s="186"/>
      <c r="DT1" s="186"/>
      <c r="DU1" s="186"/>
      <c r="DV1" s="186"/>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row>
    <row r="2" spans="1:999" s="6" customFormat="1" ht="12.75">
      <c r="A2" s="5" t="s">
        <v>49</v>
      </c>
      <c r="B2" s="5"/>
      <c r="C2" s="5"/>
      <c r="D2" s="5"/>
      <c r="E2" s="5"/>
      <c r="F2" s="5"/>
      <c r="G2" s="5"/>
      <c r="H2" s="187"/>
      <c r="I2" s="187"/>
      <c r="J2" s="187"/>
      <c r="K2" s="187"/>
      <c r="L2" s="187"/>
      <c r="M2" s="187"/>
      <c r="N2" s="187"/>
      <c r="O2" s="187"/>
      <c r="P2" s="187"/>
      <c r="Q2" s="187"/>
      <c r="R2" s="187"/>
      <c r="S2" s="187"/>
      <c r="T2" s="187"/>
      <c r="U2" s="187"/>
      <c r="V2" s="187"/>
      <c r="W2" s="187"/>
      <c r="X2" s="187"/>
      <c r="Y2" s="187"/>
      <c r="Z2" s="187"/>
      <c r="AA2" s="187"/>
      <c r="AB2" s="18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8"/>
      <c r="CO2" s="48"/>
      <c r="CP2" s="48"/>
      <c r="CQ2" s="48"/>
      <c r="CR2" s="48"/>
      <c r="CS2" s="48"/>
      <c r="CT2" s="48"/>
      <c r="CU2" s="48"/>
      <c r="CV2" s="48"/>
      <c r="CW2" s="48"/>
      <c r="CX2" s="48"/>
      <c r="CY2" s="48"/>
      <c r="CZ2" s="188"/>
      <c r="DA2" s="188"/>
      <c r="DB2" s="188"/>
      <c r="DC2" s="188"/>
      <c r="DD2" s="188"/>
      <c r="DE2" s="188"/>
      <c r="DF2" s="188"/>
      <c r="DG2" s="188"/>
      <c r="DH2" s="188"/>
      <c r="DI2" s="188"/>
      <c r="DJ2" s="188"/>
      <c r="DK2" s="188"/>
      <c r="DL2" s="188"/>
      <c r="DM2" s="188"/>
      <c r="DN2" s="188"/>
      <c r="DO2" s="188"/>
      <c r="DP2" s="188"/>
      <c r="DQ2" s="188"/>
      <c r="DR2" s="188"/>
      <c r="DS2" s="188"/>
      <c r="DT2" s="188"/>
      <c r="DU2" s="188"/>
      <c r="DV2" s="188"/>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row>
    <row r="3" spans="1:999" s="6" customFormat="1" ht="12.75">
      <c r="A3" s="4" t="s">
        <v>0</v>
      </c>
      <c r="B3" s="5"/>
      <c r="C3" s="5"/>
      <c r="D3" s="5"/>
      <c r="E3" s="5"/>
      <c r="F3" s="5"/>
      <c r="G3" s="5"/>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7"/>
      <c r="AR3" s="187"/>
      <c r="AS3" s="187"/>
      <c r="AT3" s="187"/>
      <c r="AU3" s="187"/>
      <c r="AV3" s="187"/>
      <c r="AW3" s="187"/>
      <c r="AX3" s="187"/>
      <c r="AY3" s="187"/>
      <c r="AZ3" s="187"/>
      <c r="BA3" s="187"/>
      <c r="BB3" s="187"/>
      <c r="BC3" s="187"/>
      <c r="BD3" s="187"/>
      <c r="BE3" s="187"/>
      <c r="BF3" s="187"/>
      <c r="BG3" s="187"/>
      <c r="BH3" s="187"/>
      <c r="BI3" s="187"/>
      <c r="BJ3" s="187"/>
      <c r="BK3" s="187"/>
      <c r="BL3" s="187"/>
      <c r="BM3" s="187"/>
      <c r="BN3" s="187"/>
      <c r="BO3" s="187"/>
      <c r="BP3" s="187"/>
      <c r="BQ3" s="187"/>
      <c r="BR3" s="187"/>
      <c r="BS3" s="187"/>
      <c r="BT3" s="187"/>
      <c r="BU3" s="187"/>
      <c r="BV3" s="187"/>
      <c r="BW3" s="187"/>
      <c r="BX3" s="187"/>
      <c r="BY3" s="187"/>
      <c r="BZ3" s="187"/>
      <c r="CA3" s="187"/>
      <c r="CB3" s="187"/>
      <c r="CC3" s="187"/>
      <c r="CD3" s="187"/>
      <c r="CE3" s="187"/>
      <c r="CF3" s="187"/>
      <c r="CG3" s="187"/>
      <c r="CH3" s="187"/>
      <c r="CI3" s="187"/>
      <c r="CJ3" s="187"/>
      <c r="CK3" s="187"/>
      <c r="CL3" s="187"/>
      <c r="CM3" s="187"/>
      <c r="CN3" s="187"/>
      <c r="CO3" s="187"/>
      <c r="CP3" s="187"/>
      <c r="CQ3" s="187"/>
      <c r="CR3" s="187"/>
      <c r="CS3" s="187"/>
      <c r="CT3" s="187"/>
      <c r="CU3" s="187"/>
      <c r="CV3" s="187"/>
      <c r="CW3" s="187"/>
      <c r="CX3" s="187"/>
      <c r="CY3" s="187"/>
      <c r="CZ3" s="187"/>
      <c r="DA3" s="187"/>
      <c r="DB3" s="187"/>
      <c r="DC3" s="187"/>
      <c r="DD3" s="187"/>
      <c r="DE3" s="187"/>
      <c r="DF3" s="187"/>
      <c r="DG3" s="187"/>
      <c r="DH3" s="187"/>
      <c r="DI3" s="187"/>
      <c r="DJ3" s="187"/>
      <c r="DK3" s="187"/>
      <c r="DL3" s="187"/>
      <c r="DM3" s="187"/>
      <c r="DN3" s="187"/>
      <c r="DO3" s="187"/>
      <c r="DP3" s="187"/>
      <c r="DQ3" s="187"/>
      <c r="DR3" s="187"/>
      <c r="DS3" s="187"/>
      <c r="DT3" s="187"/>
      <c r="DU3" s="187"/>
      <c r="DV3" s="187"/>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row>
    <row r="4" spans="1:999" s="6" customFormat="1" ht="12.75">
      <c r="A4" s="5"/>
      <c r="B4" s="5"/>
      <c r="C4" s="5"/>
      <c r="D4" s="5"/>
      <c r="E4" s="5"/>
      <c r="F4" s="5"/>
      <c r="G4" s="5"/>
      <c r="H4" s="193" t="s">
        <v>135</v>
      </c>
      <c r="I4" s="187"/>
      <c r="J4" s="187"/>
      <c r="K4" s="187"/>
      <c r="L4" s="187"/>
      <c r="M4" s="187"/>
      <c r="N4" s="187"/>
      <c r="O4" s="204"/>
      <c r="P4" s="204"/>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4"/>
      <c r="AQ4" s="204"/>
      <c r="AR4" s="204"/>
      <c r="AS4" s="204"/>
      <c r="AT4" s="204"/>
      <c r="AU4" s="204"/>
      <c r="AV4" s="204"/>
      <c r="AW4" s="204"/>
      <c r="AX4" s="204"/>
      <c r="AY4" s="204"/>
      <c r="AZ4" s="204"/>
      <c r="BA4" s="204"/>
      <c r="BB4" s="204"/>
      <c r="BC4" s="204"/>
      <c r="BD4" s="204"/>
      <c r="BE4" s="204"/>
      <c r="BF4" s="204"/>
      <c r="BG4" s="204"/>
      <c r="BH4" s="204"/>
      <c r="BI4" s="204"/>
      <c r="BJ4" s="204"/>
      <c r="BK4" s="204"/>
      <c r="BL4" s="204"/>
      <c r="BM4" s="204"/>
      <c r="BN4" s="204"/>
      <c r="BO4" s="204"/>
      <c r="BP4" s="204"/>
      <c r="BQ4" s="204"/>
      <c r="BR4" s="204"/>
      <c r="BS4" s="204"/>
      <c r="BT4" s="204"/>
      <c r="BU4" s="204"/>
      <c r="BV4" s="204"/>
      <c r="BW4" s="204"/>
      <c r="BX4" s="204"/>
      <c r="BY4" s="204"/>
      <c r="BZ4" s="204"/>
      <c r="CA4" s="204"/>
      <c r="CB4" s="204"/>
      <c r="CC4" s="204"/>
      <c r="CD4" s="204"/>
      <c r="CE4" s="204"/>
      <c r="CF4" s="204"/>
      <c r="CG4" s="204"/>
      <c r="CH4" s="204"/>
      <c r="CI4" s="204"/>
      <c r="CJ4" s="204"/>
      <c r="CK4" s="204"/>
      <c r="CL4" s="204"/>
      <c r="CM4" s="204"/>
      <c r="CN4" s="204"/>
      <c r="CO4" s="204"/>
      <c r="CP4" s="204"/>
      <c r="CQ4" s="204"/>
      <c r="CR4" s="204"/>
      <c r="CS4" s="204"/>
      <c r="CT4" s="204"/>
      <c r="CU4" s="204"/>
      <c r="CV4" s="204"/>
      <c r="CW4" s="204"/>
      <c r="CX4" s="204"/>
      <c r="CY4" s="204"/>
      <c r="CZ4" s="204"/>
      <c r="DA4" s="204"/>
      <c r="DB4" s="204"/>
      <c r="DC4" s="204"/>
      <c r="DD4" s="204"/>
      <c r="DE4" s="204"/>
      <c r="DF4" s="204"/>
      <c r="DG4" s="204"/>
      <c r="DH4" s="204"/>
      <c r="DI4" s="204"/>
      <c r="DJ4" s="204"/>
      <c r="DK4" s="204"/>
      <c r="DL4" s="204"/>
      <c r="DM4" s="204"/>
      <c r="DN4" s="204"/>
      <c r="DO4" s="204"/>
      <c r="DP4" s="187"/>
      <c r="DQ4" s="187"/>
      <c r="DR4" s="187"/>
      <c r="DS4" s="187"/>
      <c r="DT4" s="187"/>
      <c r="DU4" s="187"/>
      <c r="DV4" s="187"/>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row>
    <row r="5" spans="1:999" s="4" customFormat="1" ht="15.5" customHeight="1">
      <c r="A5" s="205" t="s">
        <v>1</v>
      </c>
      <c r="B5" s="207" t="s">
        <v>19</v>
      </c>
      <c r="C5" s="208"/>
      <c r="D5" s="208"/>
      <c r="E5" s="208"/>
      <c r="F5" s="208"/>
      <c r="G5" s="209"/>
      <c r="H5" s="201" t="s">
        <v>134</v>
      </c>
      <c r="I5" s="202"/>
      <c r="J5" s="202"/>
      <c r="K5" s="202"/>
      <c r="L5" s="202"/>
      <c r="M5" s="202"/>
      <c r="N5" s="203"/>
      <c r="O5" s="201" t="s">
        <v>118</v>
      </c>
      <c r="P5" s="202"/>
      <c r="Q5" s="202"/>
      <c r="R5" s="202"/>
      <c r="S5" s="202"/>
      <c r="T5" s="202"/>
      <c r="U5" s="203"/>
      <c r="V5" s="201" t="s">
        <v>84</v>
      </c>
      <c r="W5" s="202"/>
      <c r="X5" s="202"/>
      <c r="Y5" s="202"/>
      <c r="Z5" s="202"/>
      <c r="AA5" s="202"/>
      <c r="AB5" s="203"/>
      <c r="AC5" s="201" t="s">
        <v>97</v>
      </c>
      <c r="AD5" s="202"/>
      <c r="AE5" s="202"/>
      <c r="AF5" s="202"/>
      <c r="AG5" s="202"/>
      <c r="AH5" s="202"/>
      <c r="AI5" s="202"/>
      <c r="AJ5" s="201" t="s">
        <v>96</v>
      </c>
      <c r="AK5" s="202"/>
      <c r="AL5" s="202"/>
      <c r="AM5" s="202"/>
      <c r="AN5" s="202"/>
      <c r="AO5" s="202"/>
      <c r="AP5" s="203"/>
      <c r="AQ5" s="202" t="s">
        <v>60</v>
      </c>
      <c r="AR5" s="202"/>
      <c r="AS5" s="202"/>
      <c r="AT5" s="202"/>
      <c r="AU5" s="202"/>
      <c r="AV5" s="202"/>
      <c r="AW5" s="203"/>
      <c r="AX5" s="201" t="s">
        <v>95</v>
      </c>
      <c r="AY5" s="202"/>
      <c r="AZ5" s="202"/>
      <c r="BA5" s="202"/>
      <c r="BB5" s="202"/>
      <c r="BC5" s="202"/>
      <c r="BD5" s="203"/>
      <c r="BE5" s="201" t="s">
        <v>94</v>
      </c>
      <c r="BF5" s="202"/>
      <c r="BG5" s="202"/>
      <c r="BH5" s="202"/>
      <c r="BI5" s="202"/>
      <c r="BJ5" s="202"/>
      <c r="BK5" s="203"/>
      <c r="BL5" s="201" t="s">
        <v>93</v>
      </c>
      <c r="BM5" s="202"/>
      <c r="BN5" s="202"/>
      <c r="BO5" s="202"/>
      <c r="BP5" s="202"/>
      <c r="BQ5" s="202"/>
      <c r="BR5" s="203"/>
      <c r="BS5" s="201" t="s">
        <v>92</v>
      </c>
      <c r="BT5" s="202"/>
      <c r="BU5" s="202"/>
      <c r="BV5" s="202"/>
      <c r="BW5" s="202"/>
      <c r="BX5" s="202"/>
      <c r="BY5" s="203"/>
      <c r="BZ5" s="201" t="s">
        <v>91</v>
      </c>
      <c r="CA5" s="202"/>
      <c r="CB5" s="202"/>
      <c r="CC5" s="202"/>
      <c r="CD5" s="202"/>
      <c r="CE5" s="202"/>
      <c r="CF5" s="203"/>
      <c r="CG5" s="201" t="s">
        <v>90</v>
      </c>
      <c r="CH5" s="202"/>
      <c r="CI5" s="202"/>
      <c r="CJ5" s="202"/>
      <c r="CK5" s="202"/>
      <c r="CL5" s="202"/>
      <c r="CM5" s="203"/>
      <c r="CN5" s="201" t="s">
        <v>88</v>
      </c>
      <c r="CO5" s="202"/>
      <c r="CP5" s="202"/>
      <c r="CQ5" s="202"/>
      <c r="CR5" s="202"/>
      <c r="CS5" s="202"/>
      <c r="CT5" s="203"/>
      <c r="CU5" s="202" t="s">
        <v>89</v>
      </c>
      <c r="CV5" s="202"/>
      <c r="CW5" s="202"/>
      <c r="CX5" s="202"/>
      <c r="CY5" s="202"/>
      <c r="CZ5" s="202"/>
      <c r="DA5" s="202"/>
      <c r="DB5" s="201" t="s">
        <v>87</v>
      </c>
      <c r="DC5" s="202"/>
      <c r="DD5" s="202"/>
      <c r="DE5" s="202"/>
      <c r="DF5" s="202"/>
      <c r="DG5" s="202"/>
      <c r="DH5" s="203"/>
      <c r="DI5" s="201" t="s">
        <v>86</v>
      </c>
      <c r="DJ5" s="202"/>
      <c r="DK5" s="202"/>
      <c r="DL5" s="202"/>
      <c r="DM5" s="202"/>
      <c r="DN5" s="202"/>
      <c r="DO5" s="203"/>
      <c r="DP5" s="201" t="s">
        <v>85</v>
      </c>
      <c r="DQ5" s="202"/>
      <c r="DR5" s="202"/>
      <c r="DS5" s="202"/>
      <c r="DT5" s="202"/>
      <c r="DU5" s="202"/>
      <c r="DV5" s="203"/>
    </row>
    <row r="6" spans="1:999" s="6" customFormat="1" ht="12.75">
      <c r="A6" s="206"/>
      <c r="B6" s="43" t="s">
        <v>20</v>
      </c>
      <c r="C6" s="50" t="s">
        <v>3</v>
      </c>
      <c r="D6" s="44" t="s">
        <v>21</v>
      </c>
      <c r="E6" s="50" t="s">
        <v>3</v>
      </c>
      <c r="F6" s="51" t="s">
        <v>5</v>
      </c>
      <c r="G6" s="52" t="s">
        <v>3</v>
      </c>
      <c r="H6" s="109" t="s">
        <v>2</v>
      </c>
      <c r="I6" s="54" t="s">
        <v>3</v>
      </c>
      <c r="J6" s="53" t="s">
        <v>4</v>
      </c>
      <c r="K6" s="54" t="s">
        <v>3</v>
      </c>
      <c r="L6" s="53" t="s">
        <v>6</v>
      </c>
      <c r="M6" s="53" t="s">
        <v>5</v>
      </c>
      <c r="N6" s="55" t="s">
        <v>3</v>
      </c>
      <c r="O6" s="109" t="s">
        <v>2</v>
      </c>
      <c r="P6" s="54" t="s">
        <v>3</v>
      </c>
      <c r="Q6" s="53" t="s">
        <v>4</v>
      </c>
      <c r="R6" s="54" t="s">
        <v>3</v>
      </c>
      <c r="S6" s="53" t="s">
        <v>6</v>
      </c>
      <c r="T6" s="53" t="s">
        <v>5</v>
      </c>
      <c r="U6" s="55" t="s">
        <v>3</v>
      </c>
      <c r="V6" s="109" t="s">
        <v>2</v>
      </c>
      <c r="W6" s="54" t="s">
        <v>3</v>
      </c>
      <c r="X6" s="53" t="s">
        <v>4</v>
      </c>
      <c r="Y6" s="54" t="s">
        <v>3</v>
      </c>
      <c r="Z6" s="53" t="s">
        <v>6</v>
      </c>
      <c r="AA6" s="53" t="s">
        <v>5</v>
      </c>
      <c r="AB6" s="55" t="s">
        <v>3</v>
      </c>
      <c r="AC6" s="109" t="s">
        <v>2</v>
      </c>
      <c r="AD6" s="54" t="s">
        <v>3</v>
      </c>
      <c r="AE6" s="53" t="s">
        <v>4</v>
      </c>
      <c r="AF6" s="54" t="s">
        <v>3</v>
      </c>
      <c r="AG6" s="53" t="s">
        <v>6</v>
      </c>
      <c r="AH6" s="53" t="s">
        <v>5</v>
      </c>
      <c r="AI6" s="54" t="s">
        <v>3</v>
      </c>
      <c r="AJ6" s="109" t="s">
        <v>2</v>
      </c>
      <c r="AK6" s="54" t="s">
        <v>3</v>
      </c>
      <c r="AL6" s="53" t="s">
        <v>4</v>
      </c>
      <c r="AM6" s="54" t="s">
        <v>3</v>
      </c>
      <c r="AN6" s="53" t="s">
        <v>6</v>
      </c>
      <c r="AO6" s="53" t="s">
        <v>5</v>
      </c>
      <c r="AP6" s="55" t="s">
        <v>3</v>
      </c>
      <c r="AQ6" s="53" t="s">
        <v>2</v>
      </c>
      <c r="AR6" s="54" t="s">
        <v>3</v>
      </c>
      <c r="AS6" s="53" t="s">
        <v>4</v>
      </c>
      <c r="AT6" s="54" t="s">
        <v>3</v>
      </c>
      <c r="AU6" s="53" t="s">
        <v>6</v>
      </c>
      <c r="AV6" s="53" t="s">
        <v>5</v>
      </c>
      <c r="AW6" s="55" t="s">
        <v>3</v>
      </c>
      <c r="AX6" s="53" t="s">
        <v>2</v>
      </c>
      <c r="AY6" s="54" t="s">
        <v>3</v>
      </c>
      <c r="AZ6" s="53" t="s">
        <v>4</v>
      </c>
      <c r="BA6" s="54" t="s">
        <v>3</v>
      </c>
      <c r="BB6" s="53" t="s">
        <v>6</v>
      </c>
      <c r="BC6" s="53" t="s">
        <v>5</v>
      </c>
      <c r="BD6" s="55" t="s">
        <v>3</v>
      </c>
      <c r="BE6" s="53" t="s">
        <v>2</v>
      </c>
      <c r="BF6" s="54" t="s">
        <v>3</v>
      </c>
      <c r="BG6" s="53" t="s">
        <v>4</v>
      </c>
      <c r="BH6" s="54" t="s">
        <v>3</v>
      </c>
      <c r="BI6" s="53" t="s">
        <v>6</v>
      </c>
      <c r="BJ6" s="53" t="s">
        <v>5</v>
      </c>
      <c r="BK6" s="55" t="s">
        <v>3</v>
      </c>
      <c r="BL6" s="53" t="s">
        <v>2</v>
      </c>
      <c r="BM6" s="54" t="s">
        <v>3</v>
      </c>
      <c r="BN6" s="53" t="s">
        <v>4</v>
      </c>
      <c r="BO6" s="54" t="s">
        <v>3</v>
      </c>
      <c r="BP6" s="53" t="s">
        <v>6</v>
      </c>
      <c r="BQ6" s="53" t="s">
        <v>5</v>
      </c>
      <c r="BR6" s="55" t="s">
        <v>3</v>
      </c>
      <c r="BS6" s="53" t="s">
        <v>2</v>
      </c>
      <c r="BT6" s="54" t="s">
        <v>3</v>
      </c>
      <c r="BU6" s="53" t="s">
        <v>4</v>
      </c>
      <c r="BV6" s="54" t="s">
        <v>3</v>
      </c>
      <c r="BW6" s="53" t="s">
        <v>6</v>
      </c>
      <c r="BX6" s="53" t="s">
        <v>5</v>
      </c>
      <c r="BY6" s="55" t="s">
        <v>3</v>
      </c>
      <c r="BZ6" s="53" t="s">
        <v>2</v>
      </c>
      <c r="CA6" s="54" t="s">
        <v>3</v>
      </c>
      <c r="CB6" s="53" t="s">
        <v>4</v>
      </c>
      <c r="CC6" s="54" t="s">
        <v>3</v>
      </c>
      <c r="CD6" s="53" t="s">
        <v>6</v>
      </c>
      <c r="CE6" s="53" t="s">
        <v>5</v>
      </c>
      <c r="CF6" s="55" t="s">
        <v>3</v>
      </c>
      <c r="CG6" s="53" t="s">
        <v>2</v>
      </c>
      <c r="CH6" s="54" t="s">
        <v>3</v>
      </c>
      <c r="CI6" s="53" t="s">
        <v>4</v>
      </c>
      <c r="CJ6" s="54" t="s">
        <v>3</v>
      </c>
      <c r="CK6" s="53" t="s">
        <v>6</v>
      </c>
      <c r="CL6" s="53" t="s">
        <v>5</v>
      </c>
      <c r="CM6" s="55" t="s">
        <v>3</v>
      </c>
      <c r="CN6" s="109" t="s">
        <v>2</v>
      </c>
      <c r="CO6" s="54" t="s">
        <v>3</v>
      </c>
      <c r="CP6" s="53" t="s">
        <v>4</v>
      </c>
      <c r="CQ6" s="54" t="s">
        <v>3</v>
      </c>
      <c r="CR6" s="53" t="s">
        <v>6</v>
      </c>
      <c r="CS6" s="53" t="s">
        <v>5</v>
      </c>
      <c r="CT6" s="55" t="s">
        <v>3</v>
      </c>
      <c r="CU6" s="53" t="s">
        <v>2</v>
      </c>
      <c r="CV6" s="54" t="s">
        <v>3</v>
      </c>
      <c r="CW6" s="53" t="s">
        <v>4</v>
      </c>
      <c r="CX6" s="54" t="s">
        <v>3</v>
      </c>
      <c r="CY6" s="53" t="s">
        <v>6</v>
      </c>
      <c r="CZ6" s="53" t="s">
        <v>5</v>
      </c>
      <c r="DA6" s="54" t="s">
        <v>3</v>
      </c>
      <c r="DB6" s="109" t="s">
        <v>2</v>
      </c>
      <c r="DC6" s="54" t="s">
        <v>3</v>
      </c>
      <c r="DD6" s="53" t="s">
        <v>4</v>
      </c>
      <c r="DE6" s="54" t="s">
        <v>3</v>
      </c>
      <c r="DF6" s="53" t="s">
        <v>6</v>
      </c>
      <c r="DG6" s="53" t="s">
        <v>5</v>
      </c>
      <c r="DH6" s="55" t="s">
        <v>3</v>
      </c>
      <c r="DI6" s="109" t="s">
        <v>2</v>
      </c>
      <c r="DJ6" s="54" t="s">
        <v>3</v>
      </c>
      <c r="DK6" s="53" t="s">
        <v>4</v>
      </c>
      <c r="DL6" s="54" t="s">
        <v>3</v>
      </c>
      <c r="DM6" s="53" t="s">
        <v>6</v>
      </c>
      <c r="DN6" s="53" t="s">
        <v>5</v>
      </c>
      <c r="DO6" s="55" t="s">
        <v>3</v>
      </c>
      <c r="DP6" s="109" t="s">
        <v>2</v>
      </c>
      <c r="DQ6" s="54" t="s">
        <v>3</v>
      </c>
      <c r="DR6" s="53" t="s">
        <v>4</v>
      </c>
      <c r="DS6" s="54" t="s">
        <v>3</v>
      </c>
      <c r="DT6" s="53" t="s">
        <v>6</v>
      </c>
      <c r="DU6" s="53" t="s">
        <v>5</v>
      </c>
      <c r="DV6" s="55" t="s">
        <v>3</v>
      </c>
    </row>
    <row r="7" spans="1:999" s="6" customFormat="1" ht="12.75">
      <c r="A7" s="41">
        <v>0</v>
      </c>
      <c r="B7" s="56">
        <v>1968505</v>
      </c>
      <c r="C7" s="57">
        <f>B7/B$19*100</f>
        <v>1.221697473235041</v>
      </c>
      <c r="D7" s="58">
        <v>1879703</v>
      </c>
      <c r="E7" s="57">
        <f>D7/D$19*100</f>
        <v>1.1320869034461261</v>
      </c>
      <c r="F7" s="59">
        <f t="shared" ref="F7:F17" si="0">B7+D7</f>
        <v>3848208</v>
      </c>
      <c r="G7" s="60">
        <f>F7/F$19*100</f>
        <v>1.176219757862575</v>
      </c>
      <c r="H7" s="110">
        <v>3</v>
      </c>
      <c r="I7" s="62">
        <f>H7/H$19*100</f>
        <v>6.8062708442044595E-3</v>
      </c>
      <c r="J7" s="127">
        <v>2</v>
      </c>
      <c r="K7" s="62">
        <f>J7/J$19*100</f>
        <v>5.3627929425644882E-3</v>
      </c>
      <c r="L7" s="61">
        <v>0</v>
      </c>
      <c r="M7" s="107">
        <f>H7+J7</f>
        <v>5</v>
      </c>
      <c r="N7" s="62">
        <f>M7/M$19*100</f>
        <v>6.1446952845608388E-3</v>
      </c>
      <c r="O7" s="110">
        <v>3</v>
      </c>
      <c r="P7" s="62">
        <f>O7/O$19*100</f>
        <v>6.865931249141758E-3</v>
      </c>
      <c r="Q7" s="127">
        <v>2</v>
      </c>
      <c r="R7" s="62">
        <f>Q7/Q$19*100</f>
        <v>5.4224053790261359E-3</v>
      </c>
      <c r="S7" s="61">
        <v>0</v>
      </c>
      <c r="T7" s="107">
        <f>O7+Q7</f>
        <v>5</v>
      </c>
      <c r="U7" s="62">
        <f>T7/T$19*100</f>
        <v>6.2051676636302715E-3</v>
      </c>
      <c r="V7" s="110">
        <v>3</v>
      </c>
      <c r="W7" s="62">
        <f>V7/V$19*100</f>
        <v>7.2250854968450452E-3</v>
      </c>
      <c r="X7" s="127">
        <v>2</v>
      </c>
      <c r="Y7" s="62">
        <f>X7/X$19*100</f>
        <v>5.8014735742878696E-3</v>
      </c>
      <c r="Z7" s="61">
        <v>0</v>
      </c>
      <c r="AA7" s="107">
        <f>V7+X7</f>
        <v>5</v>
      </c>
      <c r="AB7" s="62">
        <f>AA7/AA$19*100</f>
        <v>6.5792936470340548E-3</v>
      </c>
      <c r="AC7" s="110">
        <v>2</v>
      </c>
      <c r="AD7" s="62">
        <f>AC7/AC$19*100</f>
        <v>5.3870602812045466E-3</v>
      </c>
      <c r="AE7" s="127">
        <v>2</v>
      </c>
      <c r="AF7" s="62">
        <f>AE7/AE$19*100</f>
        <v>6.6111331482216059E-3</v>
      </c>
      <c r="AG7" s="61">
        <v>0</v>
      </c>
      <c r="AH7" s="107">
        <f>AC7+AE7</f>
        <v>4</v>
      </c>
      <c r="AI7" s="62">
        <f>AH7/AH$19*100</f>
        <v>5.9366558817418149E-3</v>
      </c>
      <c r="AJ7" s="110">
        <v>2</v>
      </c>
      <c r="AK7" s="62">
        <f>AJ7/AJ$19*100</f>
        <v>6.2664494297531015E-3</v>
      </c>
      <c r="AL7" s="61">
        <v>2</v>
      </c>
      <c r="AM7" s="62">
        <f>AL7/AL$19*100</f>
        <v>7.9176563737133818E-3</v>
      </c>
      <c r="AN7" s="61">
        <v>0</v>
      </c>
      <c r="AO7" s="107">
        <f>AJ7+AL7</f>
        <v>4</v>
      </c>
      <c r="AP7" s="62">
        <f>AO7/AO$19*100</f>
        <v>6.9959423534350076E-3</v>
      </c>
      <c r="AQ7" s="110">
        <v>1</v>
      </c>
      <c r="AR7" s="62">
        <f>AQ7/AQ$19*100</f>
        <v>3.9948865452221153E-3</v>
      </c>
      <c r="AS7" s="61">
        <v>1</v>
      </c>
      <c r="AT7" s="62">
        <f>AS7/AS$19*100</f>
        <v>5.2637119696810194E-3</v>
      </c>
      <c r="AU7" s="61">
        <v>0</v>
      </c>
      <c r="AV7" s="107">
        <v>2</v>
      </c>
      <c r="AW7" s="62">
        <f>AV7/AV$19*100</f>
        <v>4.5423574835339545E-3</v>
      </c>
      <c r="AX7" s="110">
        <v>1</v>
      </c>
      <c r="AY7" s="62">
        <f>AX7/AX$19*100</f>
        <v>6.0609733923268072E-3</v>
      </c>
      <c r="AZ7" s="61">
        <v>1</v>
      </c>
      <c r="BA7" s="62">
        <f>AZ7/AZ$19*100</f>
        <v>8.4803256445047485E-3</v>
      </c>
      <c r="BB7" s="61">
        <v>0</v>
      </c>
      <c r="BC7" s="107">
        <v>2</v>
      </c>
      <c r="BD7" s="62">
        <f>BC7/BC$19*100</f>
        <v>7.0693860238238305E-3</v>
      </c>
      <c r="BE7" s="110">
        <v>1</v>
      </c>
      <c r="BF7" s="62">
        <f>BE7/BE$19*100</f>
        <v>1.2825445684237527E-2</v>
      </c>
      <c r="BG7" s="61">
        <v>0</v>
      </c>
      <c r="BH7" s="62">
        <f>BG7/BG$19*100</f>
        <v>0</v>
      </c>
      <c r="BI7" s="61">
        <v>0</v>
      </c>
      <c r="BJ7" s="107">
        <v>1</v>
      </c>
      <c r="BK7" s="62">
        <f>BJ7/BJ$19*100</f>
        <v>7.7095058206768947E-3</v>
      </c>
      <c r="BL7" s="110">
        <v>0</v>
      </c>
      <c r="BM7" s="62">
        <f>BL7/BL$19*100</f>
        <v>0</v>
      </c>
      <c r="BN7" s="61">
        <v>0</v>
      </c>
      <c r="BO7" s="62">
        <f>BN7/BN$19*100</f>
        <v>0</v>
      </c>
      <c r="BP7" s="61">
        <v>0</v>
      </c>
      <c r="BQ7" s="107">
        <f>BL7+BN7</f>
        <v>0</v>
      </c>
      <c r="BR7" s="62">
        <f>BQ7/BQ$19*100</f>
        <v>0</v>
      </c>
      <c r="BS7" s="110">
        <v>0</v>
      </c>
      <c r="BT7" s="62">
        <f>BS7/BS$19*100</f>
        <v>0</v>
      </c>
      <c r="BU7" s="61">
        <v>0</v>
      </c>
      <c r="BV7" s="62">
        <f>BU7/BU$19*100</f>
        <v>0</v>
      </c>
      <c r="BW7" s="61">
        <v>0</v>
      </c>
      <c r="BX7" s="107">
        <f>BS7+BU7</f>
        <v>0</v>
      </c>
      <c r="BY7" s="62">
        <f>BX7/BX$19*100</f>
        <v>0</v>
      </c>
      <c r="BZ7" s="110">
        <v>0</v>
      </c>
      <c r="CA7" s="62">
        <f>BZ7/BZ$19*100</f>
        <v>0</v>
      </c>
      <c r="CB7" s="61">
        <v>0</v>
      </c>
      <c r="CC7" s="62">
        <f>CB7/CB$19*100</f>
        <v>0</v>
      </c>
      <c r="CD7" s="61">
        <v>0</v>
      </c>
      <c r="CE7" s="107">
        <f>BZ7+CB7</f>
        <v>0</v>
      </c>
      <c r="CF7" s="62">
        <f>CE7/CE$19*100</f>
        <v>0</v>
      </c>
      <c r="CG7" s="110">
        <v>0</v>
      </c>
      <c r="CH7" s="62">
        <f>CG7/CG$19*100</f>
        <v>0</v>
      </c>
      <c r="CI7" s="61">
        <v>0</v>
      </c>
      <c r="CJ7" s="62">
        <f>CI7/CI$19*100</f>
        <v>0</v>
      </c>
      <c r="CK7" s="61">
        <v>0</v>
      </c>
      <c r="CL7" s="107">
        <v>0</v>
      </c>
      <c r="CM7" s="62">
        <f>CL7/CL$19*100</f>
        <v>0</v>
      </c>
      <c r="CN7" s="110">
        <v>0</v>
      </c>
      <c r="CO7" s="62">
        <f>CN7/CN$19*100</f>
        <v>0</v>
      </c>
      <c r="CP7" s="61">
        <v>0</v>
      </c>
      <c r="CQ7" s="62">
        <f>CP7/CP$19*100</f>
        <v>0</v>
      </c>
      <c r="CR7" s="61">
        <v>0</v>
      </c>
      <c r="CS7" s="107">
        <v>0</v>
      </c>
      <c r="CT7" s="62">
        <f>CS7/CS$19*100</f>
        <v>0</v>
      </c>
      <c r="CU7" s="110">
        <v>0</v>
      </c>
      <c r="CV7" s="62">
        <f>CU7/CU$19*100</f>
        <v>0</v>
      </c>
      <c r="CW7" s="61">
        <v>0</v>
      </c>
      <c r="CX7" s="62">
        <f>CW7/CW$19*100</f>
        <v>0</v>
      </c>
      <c r="CY7" s="61">
        <v>0</v>
      </c>
      <c r="CZ7" s="107">
        <f>CU7+CW7</f>
        <v>0</v>
      </c>
      <c r="DA7" s="62">
        <f>CZ7/CZ$19*100</f>
        <v>0</v>
      </c>
      <c r="DB7" s="110">
        <v>0</v>
      </c>
      <c r="DC7" s="184">
        <v>0</v>
      </c>
      <c r="DD7" s="61">
        <v>0</v>
      </c>
      <c r="DE7" s="62">
        <f>DD7/DD$19*100</f>
        <v>0</v>
      </c>
      <c r="DF7" s="61">
        <v>0</v>
      </c>
      <c r="DG7" s="107">
        <f>DB7+DD7</f>
        <v>0</v>
      </c>
      <c r="DH7" s="62">
        <f>DG7/DG$19*100</f>
        <v>0</v>
      </c>
      <c r="DI7" s="110">
        <v>0</v>
      </c>
      <c r="DJ7" s="184">
        <v>0</v>
      </c>
      <c r="DK7" s="61">
        <v>0</v>
      </c>
      <c r="DL7" s="62">
        <f>DK7/DK$19*100</f>
        <v>0</v>
      </c>
      <c r="DM7" s="61">
        <v>0</v>
      </c>
      <c r="DN7" s="107">
        <f>DI7+DK7</f>
        <v>0</v>
      </c>
      <c r="DO7" s="62">
        <f>DN7/DN$19*100</f>
        <v>0</v>
      </c>
      <c r="DP7" s="183">
        <v>0</v>
      </c>
      <c r="DQ7" s="184">
        <v>0</v>
      </c>
      <c r="DR7" s="127">
        <v>0</v>
      </c>
      <c r="DS7" s="184">
        <v>0</v>
      </c>
      <c r="DT7" s="127">
        <v>0</v>
      </c>
      <c r="DU7" s="189">
        <f>DP7+DR7</f>
        <v>0</v>
      </c>
      <c r="DV7" s="185">
        <v>0</v>
      </c>
    </row>
    <row r="8" spans="1:999" s="6" customFormat="1" ht="12.75">
      <c r="A8" s="41" t="s">
        <v>9</v>
      </c>
      <c r="B8" s="56">
        <v>8163697</v>
      </c>
      <c r="C8" s="57">
        <f t="shared" ref="C8:E17" si="1">B8/B$19*100</f>
        <v>5.0665698066077987</v>
      </c>
      <c r="D8" s="58">
        <v>7798370</v>
      </c>
      <c r="E8" s="57">
        <f t="shared" si="1"/>
        <v>4.6967167394142413</v>
      </c>
      <c r="F8" s="58">
        <f t="shared" si="0"/>
        <v>15962067</v>
      </c>
      <c r="G8" s="60">
        <f t="shared" ref="G8:G17" si="2">F8/F$19*100</f>
        <v>4.8788679254671781</v>
      </c>
      <c r="H8" s="110">
        <v>1</v>
      </c>
      <c r="I8" s="62">
        <f t="shared" ref="I8:K17" si="3">H8/H$19*100</f>
        <v>2.2687569480681537E-3</v>
      </c>
      <c r="J8" s="61">
        <v>2</v>
      </c>
      <c r="K8" s="62">
        <f t="shared" si="3"/>
        <v>5.3627929425644882E-3</v>
      </c>
      <c r="L8" s="61">
        <v>0</v>
      </c>
      <c r="M8" s="107">
        <f t="shared" ref="M8:M17" si="4">H8+J8</f>
        <v>3</v>
      </c>
      <c r="N8" s="62">
        <f t="shared" ref="N8:N17" si="5">M8/M$19*100</f>
        <v>3.6868171707365028E-3</v>
      </c>
      <c r="O8" s="110">
        <v>1</v>
      </c>
      <c r="P8" s="62">
        <f t="shared" ref="P8" si="6">O8/O$19*100</f>
        <v>2.2886437497139193E-3</v>
      </c>
      <c r="Q8" s="61">
        <v>2</v>
      </c>
      <c r="R8" s="62">
        <f t="shared" ref="R8" si="7">Q8/Q$19*100</f>
        <v>5.4224053790261359E-3</v>
      </c>
      <c r="S8" s="61">
        <v>0</v>
      </c>
      <c r="T8" s="107">
        <f t="shared" ref="T8:T17" si="8">O8+Q8</f>
        <v>3</v>
      </c>
      <c r="U8" s="62">
        <f t="shared" ref="U8:U17" si="9">T8/T$19*100</f>
        <v>3.7231005981781628E-3</v>
      </c>
      <c r="V8" s="110">
        <v>1</v>
      </c>
      <c r="W8" s="62">
        <f t="shared" ref="W8" si="10">V8/V$19*100</f>
        <v>2.4083618322816819E-3</v>
      </c>
      <c r="X8" s="61">
        <v>2</v>
      </c>
      <c r="Y8" s="62">
        <f t="shared" ref="Y8" si="11">X8/X$19*100</f>
        <v>5.8014735742878696E-3</v>
      </c>
      <c r="Z8" s="61">
        <v>0</v>
      </c>
      <c r="AA8" s="107">
        <f t="shared" ref="AA8:AA17" si="12">V8+X8</f>
        <v>3</v>
      </c>
      <c r="AB8" s="62">
        <f t="shared" ref="AB8:AB17" si="13">AA8/AA$19*100</f>
        <v>3.9475761882204327E-3</v>
      </c>
      <c r="AC8" s="110">
        <v>1</v>
      </c>
      <c r="AD8" s="62">
        <f t="shared" ref="AD8" si="14">AC8/AC$19*100</f>
        <v>2.6935301406022733E-3</v>
      </c>
      <c r="AE8" s="61">
        <v>1</v>
      </c>
      <c r="AF8" s="62">
        <f t="shared" ref="AF8" si="15">AE8/AE$19*100</f>
        <v>3.305566574110803E-3</v>
      </c>
      <c r="AG8" s="61">
        <v>0</v>
      </c>
      <c r="AH8" s="107">
        <f t="shared" ref="AH8:AH16" si="16">AC8+AE8</f>
        <v>2</v>
      </c>
      <c r="AI8" s="62">
        <f t="shared" ref="AI8" si="17">AH8/AH$19*100</f>
        <v>2.9683279408709074E-3</v>
      </c>
      <c r="AJ8" s="110">
        <v>1</v>
      </c>
      <c r="AK8" s="62">
        <f t="shared" ref="AK8" si="18">AJ8/AJ$19*100</f>
        <v>3.1332247148765507E-3</v>
      </c>
      <c r="AL8" s="61">
        <v>1</v>
      </c>
      <c r="AM8" s="62">
        <f t="shared" ref="AM8" si="19">AL8/AL$19*100</f>
        <v>3.9588281868566909E-3</v>
      </c>
      <c r="AN8" s="61">
        <v>0</v>
      </c>
      <c r="AO8" s="107">
        <f t="shared" ref="AO8:AO16" si="20">AJ8+AL8</f>
        <v>2</v>
      </c>
      <c r="AP8" s="62">
        <f t="shared" ref="AP8:AP17" si="21">AO8/AO$19*100</f>
        <v>3.4979711767175038E-3</v>
      </c>
      <c r="AQ8" s="110">
        <v>1</v>
      </c>
      <c r="AR8" s="62">
        <f t="shared" ref="AR8:AR17" si="22">AQ8/AQ$19*100</f>
        <v>3.9948865452221153E-3</v>
      </c>
      <c r="AS8" s="61">
        <v>1</v>
      </c>
      <c r="AT8" s="62">
        <f t="shared" ref="AT8:AT17" si="23">AS8/AS$19*100</f>
        <v>5.2637119696810194E-3</v>
      </c>
      <c r="AU8" s="61">
        <v>0</v>
      </c>
      <c r="AV8" s="107">
        <v>2</v>
      </c>
      <c r="AW8" s="62">
        <f t="shared" ref="AW8:AW17" si="24">AV8/AV$19*100</f>
        <v>4.5423574835339545E-3</v>
      </c>
      <c r="AX8" s="110">
        <v>1</v>
      </c>
      <c r="AY8" s="62">
        <f t="shared" ref="AY8:AY17" si="25">AX8/AX$19*100</f>
        <v>6.0609733923268072E-3</v>
      </c>
      <c r="AZ8" s="61">
        <v>1</v>
      </c>
      <c r="BA8" s="62">
        <f t="shared" ref="BA8:BA17" si="26">AZ8/AZ$19*100</f>
        <v>8.4803256445047485E-3</v>
      </c>
      <c r="BB8" s="61">
        <v>0</v>
      </c>
      <c r="BC8" s="107">
        <v>2</v>
      </c>
      <c r="BD8" s="62">
        <f t="shared" ref="BD8:BD17" si="27">BC8/BC$19*100</f>
        <v>7.0693860238238305E-3</v>
      </c>
      <c r="BE8" s="110">
        <v>1</v>
      </c>
      <c r="BF8" s="62">
        <f t="shared" ref="BF8:BF17" si="28">BE8/BE$19*100</f>
        <v>1.2825445684237527E-2</v>
      </c>
      <c r="BG8" s="61">
        <v>0</v>
      </c>
      <c r="BH8" s="62">
        <f t="shared" ref="BH8:BH17" si="29">BG8/BG$19*100</f>
        <v>0</v>
      </c>
      <c r="BI8" s="61">
        <v>0</v>
      </c>
      <c r="BJ8" s="107">
        <v>1</v>
      </c>
      <c r="BK8" s="62">
        <f t="shared" ref="BK8:BK17" si="30">BJ8/BJ$19*100</f>
        <v>7.7095058206768947E-3</v>
      </c>
      <c r="BL8" s="110">
        <v>1</v>
      </c>
      <c r="BM8" s="62">
        <f t="shared" ref="BM8:BM17" si="31">BL8/BL$19*100</f>
        <v>4.5433893684688774E-2</v>
      </c>
      <c r="BN8" s="61">
        <v>0</v>
      </c>
      <c r="BO8" s="62">
        <f t="shared" ref="BO8:BO17" si="32">BN8/BN$19*100</f>
        <v>0</v>
      </c>
      <c r="BP8" s="61">
        <v>0</v>
      </c>
      <c r="BQ8" s="107">
        <f t="shared" ref="BQ8:BQ16" si="33">BL8+BN8</f>
        <v>1</v>
      </c>
      <c r="BR8" s="62">
        <f t="shared" ref="BR8:BR17" si="34">BQ8/BQ$19*100</f>
        <v>2.7570995312930797E-2</v>
      </c>
      <c r="BS8" s="110">
        <v>1</v>
      </c>
      <c r="BT8" s="62">
        <f t="shared" ref="BT8:BT17" si="35">BS8/BS$19*100</f>
        <v>0.26315789473684209</v>
      </c>
      <c r="BU8" s="61">
        <v>0</v>
      </c>
      <c r="BV8" s="62">
        <f t="shared" ref="BV8:BV17" si="36">BU8/BU$19*100</f>
        <v>0</v>
      </c>
      <c r="BW8" s="61">
        <v>0</v>
      </c>
      <c r="BX8" s="107">
        <f t="shared" ref="BX8:BX16" si="37">BS8+BU8</f>
        <v>1</v>
      </c>
      <c r="BY8" s="62">
        <f t="shared" ref="BY8:BY17" si="38">BX8/BX$19*100</f>
        <v>0.15873015873015872</v>
      </c>
      <c r="BZ8" s="110">
        <v>0</v>
      </c>
      <c r="CA8" s="62">
        <f t="shared" ref="CA8:CA17" si="39">BZ8/BZ$19*100</f>
        <v>0</v>
      </c>
      <c r="CB8" s="61">
        <v>0</v>
      </c>
      <c r="CC8" s="62">
        <f t="shared" ref="CC8:CC17" si="40">CB8/CB$19*100</f>
        <v>0</v>
      </c>
      <c r="CD8" s="61">
        <v>0</v>
      </c>
      <c r="CE8" s="107">
        <f t="shared" ref="CE8:CE16" si="41">BZ8+CB8</f>
        <v>0</v>
      </c>
      <c r="CF8" s="62">
        <f t="shared" ref="CF8:CF17" si="42">CE8/CE$19*100</f>
        <v>0</v>
      </c>
      <c r="CG8" s="110">
        <v>0</v>
      </c>
      <c r="CH8" s="62">
        <f t="shared" ref="CH8:CH17" si="43">CG8/CG$19*100</f>
        <v>0</v>
      </c>
      <c r="CI8" s="61">
        <v>0</v>
      </c>
      <c r="CJ8" s="62">
        <f t="shared" ref="CJ8:CJ17" si="44">CI8/CI$19*100</f>
        <v>0</v>
      </c>
      <c r="CK8" s="61">
        <v>0</v>
      </c>
      <c r="CL8" s="107">
        <v>0</v>
      </c>
      <c r="CM8" s="62">
        <f t="shared" ref="CM8:CM17" si="45">CL8/CL$19*100</f>
        <v>0</v>
      </c>
      <c r="CN8" s="110">
        <v>0</v>
      </c>
      <c r="CO8" s="62">
        <f t="shared" ref="CO8:CO17" si="46">CN8/CN$19*100</f>
        <v>0</v>
      </c>
      <c r="CP8" s="61">
        <v>0</v>
      </c>
      <c r="CQ8" s="62">
        <f t="shared" ref="CQ8:CQ17" si="47">CP8/CP$19*100</f>
        <v>0</v>
      </c>
      <c r="CR8" s="61">
        <v>0</v>
      </c>
      <c r="CS8" s="107">
        <v>0</v>
      </c>
      <c r="CT8" s="62">
        <f t="shared" ref="CT8:CT17" si="48">CS8/CS$19*100</f>
        <v>0</v>
      </c>
      <c r="CU8" s="110">
        <v>0</v>
      </c>
      <c r="CV8" s="62">
        <f t="shared" ref="CV8:CV17" si="49">CU8/CU$19*100</f>
        <v>0</v>
      </c>
      <c r="CW8" s="61">
        <v>0</v>
      </c>
      <c r="CX8" s="62">
        <f t="shared" ref="CX8:CX17" si="50">CW8/CW$19*100</f>
        <v>0</v>
      </c>
      <c r="CY8" s="61">
        <v>0</v>
      </c>
      <c r="CZ8" s="107">
        <f t="shared" ref="CZ8:CZ16" si="51">CU8+CW8</f>
        <v>0</v>
      </c>
      <c r="DA8" s="62">
        <f t="shared" ref="DA8:DA17" si="52">CZ8/CZ$19*100</f>
        <v>0</v>
      </c>
      <c r="DB8" s="110">
        <v>0</v>
      </c>
      <c r="DC8" s="62">
        <v>0</v>
      </c>
      <c r="DD8" s="61">
        <v>0</v>
      </c>
      <c r="DE8" s="62">
        <f t="shared" ref="DE8:DE17" si="53">DD8/DD$19*100</f>
        <v>0</v>
      </c>
      <c r="DF8" s="61">
        <v>0</v>
      </c>
      <c r="DG8" s="107">
        <f t="shared" ref="DG8:DG16" si="54">DB8+DD8</f>
        <v>0</v>
      </c>
      <c r="DH8" s="62">
        <f t="shared" ref="DH8:DH17" si="55">DG8/DG$19*100</f>
        <v>0</v>
      </c>
      <c r="DI8" s="110">
        <v>0</v>
      </c>
      <c r="DJ8" s="62">
        <v>0</v>
      </c>
      <c r="DK8" s="61">
        <v>0</v>
      </c>
      <c r="DL8" s="62">
        <f t="shared" ref="DL8:DL17" si="56">DK8/DK$19*100</f>
        <v>0</v>
      </c>
      <c r="DM8" s="61">
        <v>0</v>
      </c>
      <c r="DN8" s="107">
        <f t="shared" ref="DN8:DN16" si="57">DI8+DK8</f>
        <v>0</v>
      </c>
      <c r="DO8" s="62">
        <f t="shared" ref="DO8:DO17" si="58">DN8/DN$19*100</f>
        <v>0</v>
      </c>
      <c r="DP8" s="110">
        <v>0</v>
      </c>
      <c r="DQ8" s="62">
        <v>0</v>
      </c>
      <c r="DR8" s="61">
        <v>0</v>
      </c>
      <c r="DS8" s="62">
        <v>0</v>
      </c>
      <c r="DT8" s="61">
        <v>0</v>
      </c>
      <c r="DU8" s="190">
        <f t="shared" ref="DU8:DU16" si="59">DP8+DR8</f>
        <v>0</v>
      </c>
      <c r="DV8" s="63">
        <v>0</v>
      </c>
    </row>
    <row r="9" spans="1:999" s="6" customFormat="1" ht="12.75">
      <c r="A9" s="41" t="s">
        <v>10</v>
      </c>
      <c r="B9" s="56">
        <v>20974830</v>
      </c>
      <c r="C9" s="57">
        <f t="shared" si="1"/>
        <v>13.017440551349646</v>
      </c>
      <c r="D9" s="58">
        <v>20100339</v>
      </c>
      <c r="E9" s="57">
        <f t="shared" si="1"/>
        <v>12.105811682338862</v>
      </c>
      <c r="F9" s="58">
        <f t="shared" si="0"/>
        <v>41075169</v>
      </c>
      <c r="G9" s="60">
        <f t="shared" si="2"/>
        <v>12.55478532744185</v>
      </c>
      <c r="H9" s="110">
        <v>9</v>
      </c>
      <c r="I9" s="62">
        <f t="shared" si="3"/>
        <v>2.0418812532613382E-2</v>
      </c>
      <c r="J9" s="61">
        <v>2</v>
      </c>
      <c r="K9" s="62">
        <f t="shared" si="3"/>
        <v>5.3627929425644882E-3</v>
      </c>
      <c r="L9" s="61">
        <v>0</v>
      </c>
      <c r="M9" s="107">
        <f t="shared" si="4"/>
        <v>11</v>
      </c>
      <c r="N9" s="62">
        <f t="shared" si="5"/>
        <v>1.3518329626033845E-2</v>
      </c>
      <c r="O9" s="110">
        <v>9</v>
      </c>
      <c r="P9" s="62">
        <f t="shared" ref="P9" si="60">O9/O$19*100</f>
        <v>2.0597793747425274E-2</v>
      </c>
      <c r="Q9" s="61">
        <v>2</v>
      </c>
      <c r="R9" s="62">
        <f t="shared" ref="R9" si="61">Q9/Q$19*100</f>
        <v>5.4224053790261359E-3</v>
      </c>
      <c r="S9" s="61">
        <v>0</v>
      </c>
      <c r="T9" s="107">
        <f t="shared" si="8"/>
        <v>11</v>
      </c>
      <c r="U9" s="62">
        <f t="shared" si="9"/>
        <v>1.3651368859986596E-2</v>
      </c>
      <c r="V9" s="110">
        <v>7</v>
      </c>
      <c r="W9" s="62">
        <f t="shared" ref="W9" si="62">V9/V$19*100</f>
        <v>1.6858532825971773E-2</v>
      </c>
      <c r="X9" s="61">
        <v>2</v>
      </c>
      <c r="Y9" s="62">
        <f t="shared" ref="Y9" si="63">X9/X$19*100</f>
        <v>5.8014735742878696E-3</v>
      </c>
      <c r="Z9" s="61">
        <v>0</v>
      </c>
      <c r="AA9" s="107">
        <f t="shared" si="12"/>
        <v>9</v>
      </c>
      <c r="AB9" s="62">
        <f t="shared" si="13"/>
        <v>1.1842728564661299E-2</v>
      </c>
      <c r="AC9" s="110">
        <v>5</v>
      </c>
      <c r="AD9" s="62">
        <f t="shared" ref="AD9" si="64">AC9/AC$19*100</f>
        <v>1.3467650703011366E-2</v>
      </c>
      <c r="AE9" s="61">
        <v>2</v>
      </c>
      <c r="AF9" s="62">
        <f t="shared" ref="AF9" si="65">AE9/AE$19*100</f>
        <v>6.6111331482216059E-3</v>
      </c>
      <c r="AG9" s="61">
        <v>0</v>
      </c>
      <c r="AH9" s="107">
        <f t="shared" si="16"/>
        <v>7</v>
      </c>
      <c r="AI9" s="62">
        <f t="shared" ref="AI9" si="66">AH9/AH$19*100</f>
        <v>1.0389147793048175E-2</v>
      </c>
      <c r="AJ9" s="110">
        <v>3</v>
      </c>
      <c r="AK9" s="62">
        <f t="shared" ref="AK9" si="67">AJ9/AJ$19*100</f>
        <v>9.3996741446296522E-3</v>
      </c>
      <c r="AL9" s="61">
        <v>1</v>
      </c>
      <c r="AM9" s="62">
        <f t="shared" ref="AM9" si="68">AL9/AL$19*100</f>
        <v>3.9588281868566909E-3</v>
      </c>
      <c r="AN9" s="61">
        <v>0</v>
      </c>
      <c r="AO9" s="107">
        <f t="shared" si="20"/>
        <v>4</v>
      </c>
      <c r="AP9" s="62">
        <f t="shared" si="21"/>
        <v>6.9959423534350076E-3</v>
      </c>
      <c r="AQ9" s="110">
        <v>3</v>
      </c>
      <c r="AR9" s="62">
        <f t="shared" si="22"/>
        <v>1.1984659635666346E-2</v>
      </c>
      <c r="AS9" s="61">
        <v>0</v>
      </c>
      <c r="AT9" s="62">
        <f t="shared" si="23"/>
        <v>0</v>
      </c>
      <c r="AU9" s="61">
        <v>0</v>
      </c>
      <c r="AV9" s="107">
        <v>3</v>
      </c>
      <c r="AW9" s="62">
        <f t="shared" si="24"/>
        <v>6.8135362253009309E-3</v>
      </c>
      <c r="AX9" s="110">
        <v>3</v>
      </c>
      <c r="AY9" s="62">
        <f t="shared" si="25"/>
        <v>1.8182920176980422E-2</v>
      </c>
      <c r="AZ9" s="61">
        <v>0</v>
      </c>
      <c r="BA9" s="62">
        <f t="shared" si="26"/>
        <v>0</v>
      </c>
      <c r="BB9" s="61">
        <v>0</v>
      </c>
      <c r="BC9" s="107">
        <v>3</v>
      </c>
      <c r="BD9" s="62">
        <f t="shared" si="27"/>
        <v>1.0604079035735747E-2</v>
      </c>
      <c r="BE9" s="110">
        <v>1</v>
      </c>
      <c r="BF9" s="62">
        <f t="shared" si="28"/>
        <v>1.2825445684237527E-2</v>
      </c>
      <c r="BG9" s="61">
        <v>0</v>
      </c>
      <c r="BH9" s="62">
        <f t="shared" si="29"/>
        <v>0</v>
      </c>
      <c r="BI9" s="61">
        <v>0</v>
      </c>
      <c r="BJ9" s="107">
        <v>1</v>
      </c>
      <c r="BK9" s="62">
        <f t="shared" si="30"/>
        <v>7.7095058206768947E-3</v>
      </c>
      <c r="BL9" s="110">
        <v>1</v>
      </c>
      <c r="BM9" s="62">
        <f t="shared" si="31"/>
        <v>4.5433893684688774E-2</v>
      </c>
      <c r="BN9" s="61">
        <v>0</v>
      </c>
      <c r="BO9" s="62">
        <f t="shared" si="32"/>
        <v>0</v>
      </c>
      <c r="BP9" s="61">
        <v>0</v>
      </c>
      <c r="BQ9" s="107">
        <f t="shared" si="33"/>
        <v>1</v>
      </c>
      <c r="BR9" s="62">
        <f t="shared" si="34"/>
        <v>2.7570995312930797E-2</v>
      </c>
      <c r="BS9" s="110">
        <v>0</v>
      </c>
      <c r="BT9" s="62">
        <f t="shared" si="35"/>
        <v>0</v>
      </c>
      <c r="BU9" s="61">
        <v>0</v>
      </c>
      <c r="BV9" s="62">
        <f t="shared" si="36"/>
        <v>0</v>
      </c>
      <c r="BW9" s="61">
        <v>0</v>
      </c>
      <c r="BX9" s="107">
        <f t="shared" si="37"/>
        <v>0</v>
      </c>
      <c r="BY9" s="62">
        <f t="shared" si="38"/>
        <v>0</v>
      </c>
      <c r="BZ9" s="110">
        <v>0</v>
      </c>
      <c r="CA9" s="62">
        <f t="shared" si="39"/>
        <v>0</v>
      </c>
      <c r="CB9" s="61">
        <v>0</v>
      </c>
      <c r="CC9" s="62">
        <f t="shared" si="40"/>
        <v>0</v>
      </c>
      <c r="CD9" s="61">
        <v>0</v>
      </c>
      <c r="CE9" s="107">
        <f t="shared" si="41"/>
        <v>0</v>
      </c>
      <c r="CF9" s="62">
        <f t="shared" si="42"/>
        <v>0</v>
      </c>
      <c r="CG9" s="110">
        <v>0</v>
      </c>
      <c r="CH9" s="62">
        <f t="shared" si="43"/>
        <v>0</v>
      </c>
      <c r="CI9" s="61">
        <v>0</v>
      </c>
      <c r="CJ9" s="62">
        <f t="shared" si="44"/>
        <v>0</v>
      </c>
      <c r="CK9" s="61">
        <v>0</v>
      </c>
      <c r="CL9" s="107">
        <v>0</v>
      </c>
      <c r="CM9" s="62">
        <f t="shared" si="45"/>
        <v>0</v>
      </c>
      <c r="CN9" s="110">
        <v>0</v>
      </c>
      <c r="CO9" s="62">
        <f t="shared" si="46"/>
        <v>0</v>
      </c>
      <c r="CP9" s="61">
        <v>0</v>
      </c>
      <c r="CQ9" s="62">
        <f t="shared" si="47"/>
        <v>0</v>
      </c>
      <c r="CR9" s="61">
        <v>0</v>
      </c>
      <c r="CS9" s="107">
        <v>0</v>
      </c>
      <c r="CT9" s="62">
        <f t="shared" si="48"/>
        <v>0</v>
      </c>
      <c r="CU9" s="110">
        <v>0</v>
      </c>
      <c r="CV9" s="62">
        <f t="shared" si="49"/>
        <v>0</v>
      </c>
      <c r="CW9" s="61">
        <v>0</v>
      </c>
      <c r="CX9" s="62">
        <f t="shared" si="50"/>
        <v>0</v>
      </c>
      <c r="CY9" s="61">
        <v>0</v>
      </c>
      <c r="CZ9" s="107">
        <f t="shared" si="51"/>
        <v>0</v>
      </c>
      <c r="DA9" s="62">
        <f t="shared" si="52"/>
        <v>0</v>
      </c>
      <c r="DB9" s="110">
        <v>0</v>
      </c>
      <c r="DC9" s="62">
        <v>0</v>
      </c>
      <c r="DD9" s="61">
        <v>0</v>
      </c>
      <c r="DE9" s="62">
        <f t="shared" si="53"/>
        <v>0</v>
      </c>
      <c r="DF9" s="61">
        <v>0</v>
      </c>
      <c r="DG9" s="107">
        <f t="shared" si="54"/>
        <v>0</v>
      </c>
      <c r="DH9" s="62">
        <f t="shared" si="55"/>
        <v>0</v>
      </c>
      <c r="DI9" s="110">
        <v>0</v>
      </c>
      <c r="DJ9" s="62">
        <v>0</v>
      </c>
      <c r="DK9" s="61">
        <v>0</v>
      </c>
      <c r="DL9" s="62">
        <f t="shared" si="56"/>
        <v>0</v>
      </c>
      <c r="DM9" s="61">
        <v>0</v>
      </c>
      <c r="DN9" s="107">
        <f t="shared" si="57"/>
        <v>0</v>
      </c>
      <c r="DO9" s="62">
        <f t="shared" si="58"/>
        <v>0</v>
      </c>
      <c r="DP9" s="110">
        <v>0</v>
      </c>
      <c r="DQ9" s="62">
        <v>0</v>
      </c>
      <c r="DR9" s="61">
        <v>0</v>
      </c>
      <c r="DS9" s="62">
        <v>0</v>
      </c>
      <c r="DT9" s="61">
        <v>0</v>
      </c>
      <c r="DU9" s="190">
        <f t="shared" si="59"/>
        <v>0</v>
      </c>
      <c r="DV9" s="63">
        <v>0</v>
      </c>
    </row>
    <row r="10" spans="1:999" s="6" customFormat="1" ht="12.75">
      <c r="A10" s="41" t="s">
        <v>11</v>
      </c>
      <c r="B10" s="56">
        <v>21976455</v>
      </c>
      <c r="C10" s="57">
        <f t="shared" si="1"/>
        <v>13.639071043336736</v>
      </c>
      <c r="D10" s="58">
        <v>20994345</v>
      </c>
      <c r="E10" s="57">
        <f t="shared" si="1"/>
        <v>12.644243809223937</v>
      </c>
      <c r="F10" s="58">
        <f t="shared" si="0"/>
        <v>42970800</v>
      </c>
      <c r="G10" s="60">
        <f t="shared" si="2"/>
        <v>13.134192323065994</v>
      </c>
      <c r="H10" s="110">
        <v>61</v>
      </c>
      <c r="I10" s="62">
        <f t="shared" si="3"/>
        <v>0.13839417383215735</v>
      </c>
      <c r="J10" s="61">
        <v>32</v>
      </c>
      <c r="K10" s="62">
        <f t="shared" si="3"/>
        <v>8.5804687081031811E-2</v>
      </c>
      <c r="L10" s="61">
        <v>0</v>
      </c>
      <c r="M10" s="107">
        <f t="shared" si="4"/>
        <v>93</v>
      </c>
      <c r="N10" s="62">
        <f t="shared" si="5"/>
        <v>0.1142913322928316</v>
      </c>
      <c r="O10" s="110">
        <v>61</v>
      </c>
      <c r="P10" s="62">
        <f t="shared" ref="P10" si="69">O10/O$19*100</f>
        <v>0.13960726873254908</v>
      </c>
      <c r="Q10" s="61">
        <v>32</v>
      </c>
      <c r="R10" s="62">
        <f t="shared" ref="R10" si="70">Q10/Q$19*100</f>
        <v>8.6758486064418175E-2</v>
      </c>
      <c r="S10" s="61">
        <v>0</v>
      </c>
      <c r="T10" s="107">
        <f t="shared" si="8"/>
        <v>93</v>
      </c>
      <c r="U10" s="62">
        <f t="shared" si="9"/>
        <v>0.11541611854352304</v>
      </c>
      <c r="V10" s="110">
        <v>59</v>
      </c>
      <c r="W10" s="62">
        <f t="shared" ref="W10" si="71">V10/V$19*100</f>
        <v>0.14209334810461924</v>
      </c>
      <c r="X10" s="61">
        <v>30</v>
      </c>
      <c r="Y10" s="62">
        <f t="shared" ref="Y10" si="72">X10/X$19*100</f>
        <v>8.702210361431803E-2</v>
      </c>
      <c r="Z10" s="61">
        <v>0</v>
      </c>
      <c r="AA10" s="107">
        <f t="shared" si="12"/>
        <v>89</v>
      </c>
      <c r="AB10" s="62">
        <f t="shared" si="13"/>
        <v>0.11711142691720616</v>
      </c>
      <c r="AC10" s="110">
        <v>51</v>
      </c>
      <c r="AD10" s="62">
        <f t="shared" ref="AD10" si="73">AC10/AC$19*100</f>
        <v>0.13737003717071594</v>
      </c>
      <c r="AE10" s="61">
        <v>27</v>
      </c>
      <c r="AF10" s="62">
        <f t="shared" ref="AF10" si="74">AE10/AE$19*100</f>
        <v>8.9250297500991671E-2</v>
      </c>
      <c r="AG10" s="61">
        <v>0</v>
      </c>
      <c r="AH10" s="107">
        <f t="shared" si="16"/>
        <v>78</v>
      </c>
      <c r="AI10" s="62">
        <f t="shared" ref="AI10" si="75">AH10/AH$19*100</f>
        <v>0.11576478969396539</v>
      </c>
      <c r="AJ10" s="110">
        <v>47</v>
      </c>
      <c r="AK10" s="62">
        <f t="shared" ref="AK10" si="76">AJ10/AJ$19*100</f>
        <v>0.1472615615991979</v>
      </c>
      <c r="AL10" s="61">
        <v>23</v>
      </c>
      <c r="AM10" s="62">
        <f t="shared" ref="AM10" si="77">AL10/AL$19*100</f>
        <v>9.1053048297703873E-2</v>
      </c>
      <c r="AN10" s="61">
        <v>0</v>
      </c>
      <c r="AO10" s="107">
        <f t="shared" si="20"/>
        <v>70</v>
      </c>
      <c r="AP10" s="62">
        <f t="shared" si="21"/>
        <v>0.12242899118511265</v>
      </c>
      <c r="AQ10" s="110">
        <v>37</v>
      </c>
      <c r="AR10" s="62">
        <f t="shared" si="22"/>
        <v>0.14781080217321829</v>
      </c>
      <c r="AS10" s="61">
        <v>17</v>
      </c>
      <c r="AT10" s="62">
        <f t="shared" si="23"/>
        <v>8.9483103484577317E-2</v>
      </c>
      <c r="AU10" s="61">
        <v>0</v>
      </c>
      <c r="AV10" s="107">
        <v>54</v>
      </c>
      <c r="AW10" s="62">
        <f t="shared" si="24"/>
        <v>0.12264365205541677</v>
      </c>
      <c r="AX10" s="110">
        <v>27</v>
      </c>
      <c r="AY10" s="62">
        <f t="shared" si="25"/>
        <v>0.16364628159282382</v>
      </c>
      <c r="AZ10" s="61">
        <v>13</v>
      </c>
      <c r="BA10" s="62">
        <f t="shared" si="26"/>
        <v>0.11024423337856173</v>
      </c>
      <c r="BB10" s="61">
        <v>0</v>
      </c>
      <c r="BC10" s="107">
        <v>40</v>
      </c>
      <c r="BD10" s="62">
        <f t="shared" si="27"/>
        <v>0.1413877204764766</v>
      </c>
      <c r="BE10" s="110">
        <v>11</v>
      </c>
      <c r="BF10" s="62">
        <f t="shared" si="28"/>
        <v>0.14107990252661282</v>
      </c>
      <c r="BG10" s="61">
        <v>6</v>
      </c>
      <c r="BH10" s="62">
        <f t="shared" si="29"/>
        <v>0.11596443757247778</v>
      </c>
      <c r="BI10" s="61">
        <v>0</v>
      </c>
      <c r="BJ10" s="107">
        <v>17</v>
      </c>
      <c r="BK10" s="62">
        <f t="shared" si="30"/>
        <v>0.13106159895150721</v>
      </c>
      <c r="BL10" s="110">
        <v>3</v>
      </c>
      <c r="BM10" s="62">
        <f t="shared" si="31"/>
        <v>0.13630168105406634</v>
      </c>
      <c r="BN10" s="61">
        <v>2</v>
      </c>
      <c r="BO10" s="62">
        <f t="shared" si="32"/>
        <v>0.14025245441795231</v>
      </c>
      <c r="BP10" s="61">
        <v>0</v>
      </c>
      <c r="BQ10" s="107">
        <f t="shared" si="33"/>
        <v>5</v>
      </c>
      <c r="BR10" s="62">
        <f t="shared" si="34"/>
        <v>0.13785497656465398</v>
      </c>
      <c r="BS10" s="110">
        <v>0</v>
      </c>
      <c r="BT10" s="62">
        <f t="shared" si="35"/>
        <v>0</v>
      </c>
      <c r="BU10" s="61">
        <v>1</v>
      </c>
      <c r="BV10" s="62">
        <f t="shared" si="36"/>
        <v>0.4</v>
      </c>
      <c r="BW10" s="61">
        <v>0</v>
      </c>
      <c r="BX10" s="107">
        <f t="shared" si="37"/>
        <v>1</v>
      </c>
      <c r="BY10" s="62">
        <f t="shared" si="38"/>
        <v>0.15873015873015872</v>
      </c>
      <c r="BZ10" s="110">
        <v>0</v>
      </c>
      <c r="CA10" s="62">
        <f t="shared" si="39"/>
        <v>0</v>
      </c>
      <c r="CB10" s="61">
        <v>0</v>
      </c>
      <c r="CC10" s="62">
        <f t="shared" si="40"/>
        <v>0</v>
      </c>
      <c r="CD10" s="61">
        <v>0</v>
      </c>
      <c r="CE10" s="107">
        <f t="shared" si="41"/>
        <v>0</v>
      </c>
      <c r="CF10" s="62">
        <f t="shared" si="42"/>
        <v>0</v>
      </c>
      <c r="CG10" s="110">
        <v>0</v>
      </c>
      <c r="CH10" s="62">
        <f t="shared" si="43"/>
        <v>0</v>
      </c>
      <c r="CI10" s="61">
        <v>0</v>
      </c>
      <c r="CJ10" s="62">
        <f t="shared" si="44"/>
        <v>0</v>
      </c>
      <c r="CK10" s="61">
        <v>0</v>
      </c>
      <c r="CL10" s="107">
        <v>0</v>
      </c>
      <c r="CM10" s="62">
        <f t="shared" si="45"/>
        <v>0</v>
      </c>
      <c r="CN10" s="110">
        <v>0</v>
      </c>
      <c r="CO10" s="62">
        <f t="shared" si="46"/>
        <v>0</v>
      </c>
      <c r="CP10" s="61">
        <v>0</v>
      </c>
      <c r="CQ10" s="62">
        <f t="shared" si="47"/>
        <v>0</v>
      </c>
      <c r="CR10" s="61">
        <v>0</v>
      </c>
      <c r="CS10" s="107">
        <v>0</v>
      </c>
      <c r="CT10" s="62">
        <f t="shared" si="48"/>
        <v>0</v>
      </c>
      <c r="CU10" s="110">
        <v>0</v>
      </c>
      <c r="CV10" s="62">
        <f t="shared" si="49"/>
        <v>0</v>
      </c>
      <c r="CW10" s="61">
        <v>0</v>
      </c>
      <c r="CX10" s="62">
        <f t="shared" si="50"/>
        <v>0</v>
      </c>
      <c r="CY10" s="61">
        <v>0</v>
      </c>
      <c r="CZ10" s="107">
        <f t="shared" si="51"/>
        <v>0</v>
      </c>
      <c r="DA10" s="62">
        <f t="shared" si="52"/>
        <v>0</v>
      </c>
      <c r="DB10" s="110">
        <v>0</v>
      </c>
      <c r="DC10" s="62">
        <v>0</v>
      </c>
      <c r="DD10" s="61">
        <v>0</v>
      </c>
      <c r="DE10" s="62">
        <f t="shared" si="53"/>
        <v>0</v>
      </c>
      <c r="DF10" s="61">
        <v>0</v>
      </c>
      <c r="DG10" s="107">
        <f t="shared" si="54"/>
        <v>0</v>
      </c>
      <c r="DH10" s="62">
        <f t="shared" si="55"/>
        <v>0</v>
      </c>
      <c r="DI10" s="110">
        <v>0</v>
      </c>
      <c r="DJ10" s="62">
        <v>0</v>
      </c>
      <c r="DK10" s="61">
        <v>0</v>
      </c>
      <c r="DL10" s="62">
        <f t="shared" si="56"/>
        <v>0</v>
      </c>
      <c r="DM10" s="61">
        <v>0</v>
      </c>
      <c r="DN10" s="107">
        <f t="shared" si="57"/>
        <v>0</v>
      </c>
      <c r="DO10" s="62">
        <f t="shared" si="58"/>
        <v>0</v>
      </c>
      <c r="DP10" s="110">
        <v>0</v>
      </c>
      <c r="DQ10" s="62">
        <v>0</v>
      </c>
      <c r="DR10" s="61">
        <v>0</v>
      </c>
      <c r="DS10" s="62">
        <v>0</v>
      </c>
      <c r="DT10" s="61">
        <v>0</v>
      </c>
      <c r="DU10" s="190">
        <f t="shared" si="59"/>
        <v>0</v>
      </c>
      <c r="DV10" s="63">
        <v>0</v>
      </c>
    </row>
    <row r="11" spans="1:999" s="6" customFormat="1" ht="12.75">
      <c r="A11" s="41" t="s">
        <v>12</v>
      </c>
      <c r="B11" s="56">
        <v>23210709</v>
      </c>
      <c r="C11" s="57">
        <f t="shared" si="1"/>
        <v>14.405076206204113</v>
      </c>
      <c r="D11" s="58">
        <v>22487065</v>
      </c>
      <c r="E11" s="57">
        <f t="shared" si="1"/>
        <v>13.543262836438396</v>
      </c>
      <c r="F11" s="58">
        <f t="shared" si="0"/>
        <v>45697774</v>
      </c>
      <c r="G11" s="60">
        <f t="shared" si="2"/>
        <v>13.967702543401675</v>
      </c>
      <c r="H11" s="110">
        <v>372</v>
      </c>
      <c r="I11" s="62">
        <f t="shared" si="3"/>
        <v>0.84397758468135309</v>
      </c>
      <c r="J11" s="61">
        <v>170</v>
      </c>
      <c r="K11" s="62">
        <f t="shared" si="3"/>
        <v>0.45583740011798146</v>
      </c>
      <c r="L11" s="61">
        <v>0</v>
      </c>
      <c r="M11" s="107">
        <f t="shared" si="4"/>
        <v>542</v>
      </c>
      <c r="N11" s="62">
        <f t="shared" si="5"/>
        <v>0.6660849688463949</v>
      </c>
      <c r="O11" s="110">
        <v>368</v>
      </c>
      <c r="P11" s="62">
        <f t="shared" ref="P11" si="78">O11/O$19*100</f>
        <v>0.84222089989472237</v>
      </c>
      <c r="Q11" s="61">
        <v>169</v>
      </c>
      <c r="R11" s="62">
        <f t="shared" ref="R11" si="79">Q11/Q$19*100</f>
        <v>0.45819325452770854</v>
      </c>
      <c r="S11" s="61">
        <v>0</v>
      </c>
      <c r="T11" s="107">
        <f t="shared" si="8"/>
        <v>537</v>
      </c>
      <c r="U11" s="62">
        <f t="shared" si="9"/>
        <v>0.66643500707389114</v>
      </c>
      <c r="V11" s="110">
        <v>350</v>
      </c>
      <c r="W11" s="62">
        <f t="shared" ref="W11" si="80">V11/V$19*100</f>
        <v>0.84292664129858863</v>
      </c>
      <c r="X11" s="61">
        <v>165</v>
      </c>
      <c r="Y11" s="62">
        <f t="shared" ref="Y11" si="81">X11/X$19*100</f>
        <v>0.47862156987874921</v>
      </c>
      <c r="Z11" s="61">
        <v>0</v>
      </c>
      <c r="AA11" s="107">
        <f t="shared" si="12"/>
        <v>515</v>
      </c>
      <c r="AB11" s="62">
        <f t="shared" si="13"/>
        <v>0.67766724564450764</v>
      </c>
      <c r="AC11" s="110">
        <v>324</v>
      </c>
      <c r="AD11" s="62">
        <f t="shared" ref="AD11" si="82">AC11/AC$19*100</f>
        <v>0.87270376555513651</v>
      </c>
      <c r="AE11" s="61">
        <v>151</v>
      </c>
      <c r="AF11" s="62">
        <f t="shared" ref="AF11" si="83">AE11/AE$19*100</f>
        <v>0.49914055269073121</v>
      </c>
      <c r="AG11" s="61">
        <v>0</v>
      </c>
      <c r="AH11" s="107">
        <f t="shared" si="16"/>
        <v>475</v>
      </c>
      <c r="AI11" s="62">
        <f t="shared" ref="AI11" si="84">AH11/AH$19*100</f>
        <v>0.70497788595684052</v>
      </c>
      <c r="AJ11" s="110">
        <v>282</v>
      </c>
      <c r="AK11" s="62">
        <f t="shared" ref="AK11" si="85">AJ11/AJ$19*100</f>
        <v>0.88356936959518728</v>
      </c>
      <c r="AL11" s="61">
        <v>134</v>
      </c>
      <c r="AM11" s="62">
        <f t="shared" ref="AM11" si="86">AL11/AL$19*100</f>
        <v>0.53048297703879643</v>
      </c>
      <c r="AN11" s="61">
        <v>0</v>
      </c>
      <c r="AO11" s="107">
        <f t="shared" si="20"/>
        <v>416</v>
      </c>
      <c r="AP11" s="62">
        <f t="shared" si="21"/>
        <v>0.72757800475724077</v>
      </c>
      <c r="AQ11" s="110">
        <v>247</v>
      </c>
      <c r="AR11" s="62">
        <f t="shared" si="22"/>
        <v>0.9867369766698626</v>
      </c>
      <c r="AS11" s="61">
        <v>110</v>
      </c>
      <c r="AT11" s="62">
        <f t="shared" si="23"/>
        <v>0.57900831666491215</v>
      </c>
      <c r="AU11" s="61">
        <v>0</v>
      </c>
      <c r="AV11" s="107">
        <v>357</v>
      </c>
      <c r="AW11" s="62">
        <f t="shared" si="24"/>
        <v>0.81081081081081086</v>
      </c>
      <c r="AX11" s="110">
        <v>163</v>
      </c>
      <c r="AY11" s="62">
        <f t="shared" si="25"/>
        <v>0.98793866294926957</v>
      </c>
      <c r="AZ11" s="61">
        <v>85</v>
      </c>
      <c r="BA11" s="62">
        <f t="shared" si="26"/>
        <v>0.72082767978290363</v>
      </c>
      <c r="BB11" s="61">
        <v>0</v>
      </c>
      <c r="BC11" s="107">
        <v>248</v>
      </c>
      <c r="BD11" s="62">
        <f t="shared" si="27"/>
        <v>0.87660386695415515</v>
      </c>
      <c r="BE11" s="110">
        <v>96</v>
      </c>
      <c r="BF11" s="62">
        <f t="shared" si="28"/>
        <v>1.2312427856868027</v>
      </c>
      <c r="BG11" s="61">
        <v>50</v>
      </c>
      <c r="BH11" s="62">
        <f t="shared" si="29"/>
        <v>0.96637031310398136</v>
      </c>
      <c r="BI11" s="61">
        <v>0</v>
      </c>
      <c r="BJ11" s="107">
        <v>146</v>
      </c>
      <c r="BK11" s="62">
        <f t="shared" si="30"/>
        <v>1.1255878498188265</v>
      </c>
      <c r="BL11" s="110">
        <v>26</v>
      </c>
      <c r="BM11" s="62">
        <f t="shared" si="31"/>
        <v>1.1812812358019082</v>
      </c>
      <c r="BN11" s="61">
        <v>16</v>
      </c>
      <c r="BO11" s="62">
        <f t="shared" si="32"/>
        <v>1.1220196353436185</v>
      </c>
      <c r="BP11" s="61">
        <v>0</v>
      </c>
      <c r="BQ11" s="107">
        <f t="shared" si="33"/>
        <v>42</v>
      </c>
      <c r="BR11" s="62">
        <f t="shared" si="34"/>
        <v>1.1579818031430935</v>
      </c>
      <c r="BS11" s="110">
        <v>4</v>
      </c>
      <c r="BT11" s="62">
        <f t="shared" si="35"/>
        <v>1.0526315789473684</v>
      </c>
      <c r="BU11" s="61">
        <v>1</v>
      </c>
      <c r="BV11" s="62">
        <f t="shared" si="36"/>
        <v>0.4</v>
      </c>
      <c r="BW11" s="61">
        <v>0</v>
      </c>
      <c r="BX11" s="107">
        <f t="shared" si="37"/>
        <v>5</v>
      </c>
      <c r="BY11" s="62">
        <f t="shared" si="38"/>
        <v>0.79365079365079361</v>
      </c>
      <c r="BZ11" s="110">
        <v>0</v>
      </c>
      <c r="CA11" s="62">
        <f t="shared" si="39"/>
        <v>0</v>
      </c>
      <c r="CB11" s="61">
        <v>0</v>
      </c>
      <c r="CC11" s="62">
        <f t="shared" si="40"/>
        <v>0</v>
      </c>
      <c r="CD11" s="61">
        <v>0</v>
      </c>
      <c r="CE11" s="107">
        <f t="shared" si="41"/>
        <v>0</v>
      </c>
      <c r="CF11" s="62">
        <f t="shared" si="42"/>
        <v>0</v>
      </c>
      <c r="CG11" s="110">
        <v>0</v>
      </c>
      <c r="CH11" s="62">
        <f t="shared" si="43"/>
        <v>0</v>
      </c>
      <c r="CI11" s="61">
        <v>0</v>
      </c>
      <c r="CJ11" s="62">
        <f t="shared" si="44"/>
        <v>0</v>
      </c>
      <c r="CK11" s="61">
        <v>0</v>
      </c>
      <c r="CL11" s="107">
        <v>0</v>
      </c>
      <c r="CM11" s="62">
        <f t="shared" si="45"/>
        <v>0</v>
      </c>
      <c r="CN11" s="110">
        <v>0</v>
      </c>
      <c r="CO11" s="62">
        <f t="shared" si="46"/>
        <v>0</v>
      </c>
      <c r="CP11" s="61">
        <v>0</v>
      </c>
      <c r="CQ11" s="62">
        <f t="shared" si="47"/>
        <v>0</v>
      </c>
      <c r="CR11" s="61">
        <v>0</v>
      </c>
      <c r="CS11" s="107">
        <v>0</v>
      </c>
      <c r="CT11" s="62">
        <f t="shared" si="48"/>
        <v>0</v>
      </c>
      <c r="CU11" s="110">
        <v>0</v>
      </c>
      <c r="CV11" s="62">
        <f t="shared" si="49"/>
        <v>0</v>
      </c>
      <c r="CW11" s="61">
        <v>0</v>
      </c>
      <c r="CX11" s="62">
        <f t="shared" si="50"/>
        <v>0</v>
      </c>
      <c r="CY11" s="61">
        <v>0</v>
      </c>
      <c r="CZ11" s="107">
        <f t="shared" si="51"/>
        <v>0</v>
      </c>
      <c r="DA11" s="62">
        <f t="shared" si="52"/>
        <v>0</v>
      </c>
      <c r="DB11" s="110">
        <v>0</v>
      </c>
      <c r="DC11" s="62">
        <v>0</v>
      </c>
      <c r="DD11" s="61">
        <v>0</v>
      </c>
      <c r="DE11" s="62">
        <f t="shared" si="53"/>
        <v>0</v>
      </c>
      <c r="DF11" s="61">
        <v>0</v>
      </c>
      <c r="DG11" s="107">
        <f t="shared" si="54"/>
        <v>0</v>
      </c>
      <c r="DH11" s="62">
        <f t="shared" si="55"/>
        <v>0</v>
      </c>
      <c r="DI11" s="110">
        <v>0</v>
      </c>
      <c r="DJ11" s="62">
        <v>0</v>
      </c>
      <c r="DK11" s="61">
        <v>0</v>
      </c>
      <c r="DL11" s="62">
        <f t="shared" si="56"/>
        <v>0</v>
      </c>
      <c r="DM11" s="61">
        <v>0</v>
      </c>
      <c r="DN11" s="107">
        <f t="shared" si="57"/>
        <v>0</v>
      </c>
      <c r="DO11" s="62">
        <f t="shared" si="58"/>
        <v>0</v>
      </c>
      <c r="DP11" s="110">
        <v>0</v>
      </c>
      <c r="DQ11" s="62">
        <v>0</v>
      </c>
      <c r="DR11" s="61">
        <v>0</v>
      </c>
      <c r="DS11" s="62">
        <v>0</v>
      </c>
      <c r="DT11" s="61">
        <v>0</v>
      </c>
      <c r="DU11" s="190">
        <f t="shared" si="59"/>
        <v>0</v>
      </c>
      <c r="DV11" s="63">
        <v>0</v>
      </c>
    </row>
    <row r="12" spans="1:999" s="6" customFormat="1" ht="12.75">
      <c r="A12" s="41" t="s">
        <v>13</v>
      </c>
      <c r="B12" s="56">
        <v>20587600</v>
      </c>
      <c r="C12" s="57">
        <f t="shared" si="1"/>
        <v>12.77711710154342</v>
      </c>
      <c r="D12" s="58">
        <v>20690288</v>
      </c>
      <c r="E12" s="57">
        <f t="shared" si="1"/>
        <v>12.461119694615874</v>
      </c>
      <c r="F12" s="58">
        <f t="shared" si="0"/>
        <v>41277888</v>
      </c>
      <c r="G12" s="60">
        <f t="shared" si="2"/>
        <v>12.616747179060614</v>
      </c>
      <c r="H12" s="110">
        <v>1010</v>
      </c>
      <c r="I12" s="62">
        <f t="shared" si="3"/>
        <v>2.2914445175488352</v>
      </c>
      <c r="J12" s="61">
        <v>393</v>
      </c>
      <c r="K12" s="62">
        <f t="shared" si="3"/>
        <v>1.0537888132139219</v>
      </c>
      <c r="L12" s="61">
        <v>0</v>
      </c>
      <c r="M12" s="107">
        <f t="shared" si="4"/>
        <v>1403</v>
      </c>
      <c r="N12" s="62">
        <f t="shared" si="5"/>
        <v>1.7242014968477715</v>
      </c>
      <c r="O12" s="110">
        <v>1007</v>
      </c>
      <c r="P12" s="62">
        <f t="shared" ref="P12" si="87">O12/O$19*100</f>
        <v>2.3046642559619168</v>
      </c>
      <c r="Q12" s="61">
        <v>390</v>
      </c>
      <c r="R12" s="62">
        <f t="shared" ref="R12" si="88">Q12/Q$19*100</f>
        <v>1.0573690489100964</v>
      </c>
      <c r="S12" s="61">
        <v>0</v>
      </c>
      <c r="T12" s="107">
        <f t="shared" si="8"/>
        <v>1397</v>
      </c>
      <c r="U12" s="62">
        <f t="shared" si="9"/>
        <v>1.7337238452182977</v>
      </c>
      <c r="V12" s="110">
        <v>961</v>
      </c>
      <c r="W12" s="62">
        <f t="shared" ref="W12" si="89">V12/V$19*100</f>
        <v>2.3144357208226962</v>
      </c>
      <c r="X12" s="61">
        <v>370</v>
      </c>
      <c r="Y12" s="62">
        <f t="shared" ref="Y12" si="90">X12/X$19*100</f>
        <v>1.0732726112432558</v>
      </c>
      <c r="Z12" s="61">
        <v>0</v>
      </c>
      <c r="AA12" s="107">
        <f t="shared" si="12"/>
        <v>1331</v>
      </c>
      <c r="AB12" s="62">
        <f t="shared" si="13"/>
        <v>1.7514079688404656</v>
      </c>
      <c r="AC12" s="110">
        <v>873</v>
      </c>
      <c r="AD12" s="62">
        <f t="shared" ref="AD12" si="91">AC12/AC$19*100</f>
        <v>2.3514518127457849</v>
      </c>
      <c r="AE12" s="61">
        <v>342</v>
      </c>
      <c r="AF12" s="62">
        <f t="shared" ref="AF12" si="92">AE12/AE$19*100</f>
        <v>1.1305037683458945</v>
      </c>
      <c r="AG12" s="61">
        <v>0</v>
      </c>
      <c r="AH12" s="107">
        <f t="shared" si="16"/>
        <v>1215</v>
      </c>
      <c r="AI12" s="62">
        <f t="shared" ref="AI12" si="93">AH12/AH$19*100</f>
        <v>1.8032592240790764</v>
      </c>
      <c r="AJ12" s="110">
        <v>769</v>
      </c>
      <c r="AK12" s="62">
        <f t="shared" ref="AK12" si="94">AJ12/AJ$19*100</f>
        <v>2.4094498057400675</v>
      </c>
      <c r="AL12" s="61">
        <v>301</v>
      </c>
      <c r="AM12" s="62">
        <f t="shared" ref="AM12" si="95">AL12/AL$19*100</f>
        <v>1.1916072842438639</v>
      </c>
      <c r="AN12" s="61">
        <v>0</v>
      </c>
      <c r="AO12" s="107">
        <f t="shared" si="20"/>
        <v>1070</v>
      </c>
      <c r="AP12" s="62">
        <f t="shared" si="21"/>
        <v>1.8714145795438646</v>
      </c>
      <c r="AQ12" s="110">
        <v>639</v>
      </c>
      <c r="AR12" s="62">
        <f t="shared" si="22"/>
        <v>2.5527325023969318</v>
      </c>
      <c r="AS12" s="61">
        <v>256</v>
      </c>
      <c r="AT12" s="62">
        <f t="shared" si="23"/>
        <v>1.347510264238341</v>
      </c>
      <c r="AU12" s="61">
        <v>0</v>
      </c>
      <c r="AV12" s="107">
        <v>895</v>
      </c>
      <c r="AW12" s="62">
        <f t="shared" si="24"/>
        <v>2.0327049738814442</v>
      </c>
      <c r="AX12" s="110">
        <v>462</v>
      </c>
      <c r="AY12" s="62">
        <f t="shared" si="25"/>
        <v>2.8001697072549852</v>
      </c>
      <c r="AZ12" s="61">
        <v>180</v>
      </c>
      <c r="BA12" s="62">
        <f t="shared" si="26"/>
        <v>1.5264586160108549</v>
      </c>
      <c r="BB12" s="61">
        <v>0</v>
      </c>
      <c r="BC12" s="107">
        <v>642</v>
      </c>
      <c r="BD12" s="62">
        <f t="shared" si="27"/>
        <v>2.2692729136474497</v>
      </c>
      <c r="BE12" s="110">
        <v>256</v>
      </c>
      <c r="BF12" s="62">
        <f t="shared" si="28"/>
        <v>3.283314095164807</v>
      </c>
      <c r="BG12" s="61">
        <v>106</v>
      </c>
      <c r="BH12" s="62">
        <f t="shared" si="29"/>
        <v>2.0487050637804405</v>
      </c>
      <c r="BI12" s="61">
        <v>0</v>
      </c>
      <c r="BJ12" s="107">
        <v>362</v>
      </c>
      <c r="BK12" s="62">
        <f t="shared" si="30"/>
        <v>2.7908411070850359</v>
      </c>
      <c r="BL12" s="110">
        <v>82</v>
      </c>
      <c r="BM12" s="62">
        <f t="shared" si="31"/>
        <v>3.7255792821444795</v>
      </c>
      <c r="BN12" s="61">
        <v>39</v>
      </c>
      <c r="BO12" s="62">
        <f t="shared" si="32"/>
        <v>2.73492286115007</v>
      </c>
      <c r="BP12" s="61">
        <v>0</v>
      </c>
      <c r="BQ12" s="107">
        <f t="shared" si="33"/>
        <v>121</v>
      </c>
      <c r="BR12" s="62">
        <f t="shared" si="34"/>
        <v>3.3360904328646268</v>
      </c>
      <c r="BS12" s="110">
        <v>10</v>
      </c>
      <c r="BT12" s="62">
        <f t="shared" si="35"/>
        <v>2.6315789473684208</v>
      </c>
      <c r="BU12" s="61">
        <v>8</v>
      </c>
      <c r="BV12" s="62">
        <f t="shared" si="36"/>
        <v>3.2</v>
      </c>
      <c r="BW12" s="61">
        <v>0</v>
      </c>
      <c r="BX12" s="107">
        <f t="shared" si="37"/>
        <v>18</v>
      </c>
      <c r="BY12" s="62">
        <f t="shared" si="38"/>
        <v>2.8571428571428572</v>
      </c>
      <c r="BZ12" s="110">
        <v>1</v>
      </c>
      <c r="CA12" s="62">
        <f t="shared" si="39"/>
        <v>2.3255813953488373</v>
      </c>
      <c r="CB12" s="61">
        <v>0</v>
      </c>
      <c r="CC12" s="62">
        <f t="shared" si="40"/>
        <v>0</v>
      </c>
      <c r="CD12" s="61">
        <v>0</v>
      </c>
      <c r="CE12" s="107">
        <f t="shared" si="41"/>
        <v>1</v>
      </c>
      <c r="CF12" s="62">
        <f t="shared" si="42"/>
        <v>1.098901098901099</v>
      </c>
      <c r="CG12" s="110">
        <v>1</v>
      </c>
      <c r="CH12" s="62">
        <f t="shared" si="43"/>
        <v>4.7619047619047619</v>
      </c>
      <c r="CI12" s="61">
        <v>0</v>
      </c>
      <c r="CJ12" s="62">
        <f t="shared" si="44"/>
        <v>0</v>
      </c>
      <c r="CK12" s="61">
        <v>0</v>
      </c>
      <c r="CL12" s="107">
        <v>1</v>
      </c>
      <c r="CM12" s="62">
        <f t="shared" si="45"/>
        <v>2.5</v>
      </c>
      <c r="CN12" s="110">
        <v>0</v>
      </c>
      <c r="CO12" s="62">
        <f t="shared" si="46"/>
        <v>0</v>
      </c>
      <c r="CP12" s="61">
        <v>0</v>
      </c>
      <c r="CQ12" s="62">
        <f t="shared" si="47"/>
        <v>0</v>
      </c>
      <c r="CR12" s="61">
        <v>0</v>
      </c>
      <c r="CS12" s="107">
        <v>0</v>
      </c>
      <c r="CT12" s="62">
        <f t="shared" si="48"/>
        <v>0</v>
      </c>
      <c r="CU12" s="110">
        <v>0</v>
      </c>
      <c r="CV12" s="62">
        <f t="shared" si="49"/>
        <v>0</v>
      </c>
      <c r="CW12" s="61">
        <v>0</v>
      </c>
      <c r="CX12" s="62">
        <f t="shared" si="50"/>
        <v>0</v>
      </c>
      <c r="CY12" s="61">
        <v>0</v>
      </c>
      <c r="CZ12" s="107">
        <f t="shared" si="51"/>
        <v>0</v>
      </c>
      <c r="DA12" s="62">
        <f t="shared" si="52"/>
        <v>0</v>
      </c>
      <c r="DB12" s="110">
        <v>0</v>
      </c>
      <c r="DC12" s="62">
        <v>0</v>
      </c>
      <c r="DD12" s="61">
        <v>0</v>
      </c>
      <c r="DE12" s="62">
        <f t="shared" si="53"/>
        <v>0</v>
      </c>
      <c r="DF12" s="61">
        <v>0</v>
      </c>
      <c r="DG12" s="107">
        <f t="shared" si="54"/>
        <v>0</v>
      </c>
      <c r="DH12" s="62">
        <f t="shared" si="55"/>
        <v>0</v>
      </c>
      <c r="DI12" s="110">
        <v>0</v>
      </c>
      <c r="DJ12" s="62">
        <v>0</v>
      </c>
      <c r="DK12" s="61">
        <v>0</v>
      </c>
      <c r="DL12" s="62">
        <f t="shared" si="56"/>
        <v>0</v>
      </c>
      <c r="DM12" s="61">
        <v>0</v>
      </c>
      <c r="DN12" s="107">
        <f t="shared" si="57"/>
        <v>0</v>
      </c>
      <c r="DO12" s="62">
        <f t="shared" si="58"/>
        <v>0</v>
      </c>
      <c r="DP12" s="110">
        <v>0</v>
      </c>
      <c r="DQ12" s="62">
        <v>0</v>
      </c>
      <c r="DR12" s="61">
        <v>0</v>
      </c>
      <c r="DS12" s="62">
        <v>0</v>
      </c>
      <c r="DT12" s="61">
        <v>0</v>
      </c>
      <c r="DU12" s="190">
        <f t="shared" si="59"/>
        <v>0</v>
      </c>
      <c r="DV12" s="63">
        <v>0</v>
      </c>
    </row>
    <row r="13" spans="1:999" s="6" customFormat="1" ht="12.75">
      <c r="A13" s="41" t="s">
        <v>14</v>
      </c>
      <c r="B13" s="56">
        <v>20541202</v>
      </c>
      <c r="C13" s="57">
        <f t="shared" si="1"/>
        <v>12.748321482856568</v>
      </c>
      <c r="D13" s="58">
        <v>21090497</v>
      </c>
      <c r="E13" s="57">
        <f t="shared" si="1"/>
        <v>12.702153181044991</v>
      </c>
      <c r="F13" s="58">
        <f t="shared" si="0"/>
        <v>41631699</v>
      </c>
      <c r="G13" s="60">
        <f t="shared" si="2"/>
        <v>12.724890888742918</v>
      </c>
      <c r="H13" s="110">
        <v>2767</v>
      </c>
      <c r="I13" s="62">
        <f t="shared" si="3"/>
        <v>6.2776504753045801</v>
      </c>
      <c r="J13" s="61">
        <v>1126</v>
      </c>
      <c r="K13" s="62">
        <f t="shared" si="3"/>
        <v>3.0192524266638063</v>
      </c>
      <c r="L13" s="61">
        <v>0</v>
      </c>
      <c r="M13" s="107">
        <f t="shared" si="4"/>
        <v>3893</v>
      </c>
      <c r="N13" s="62">
        <f t="shared" si="5"/>
        <v>4.7842597485590685</v>
      </c>
      <c r="O13" s="110">
        <v>2747</v>
      </c>
      <c r="P13" s="62">
        <f t="shared" ref="P13" si="96">O13/O$19*100</f>
        <v>6.2869043804641365</v>
      </c>
      <c r="Q13" s="61">
        <v>1116</v>
      </c>
      <c r="R13" s="62">
        <f t="shared" ref="R13" si="97">Q13/Q$19*100</f>
        <v>3.0257022014965838</v>
      </c>
      <c r="S13" s="61">
        <v>0</v>
      </c>
      <c r="T13" s="107">
        <f t="shared" si="8"/>
        <v>3863</v>
      </c>
      <c r="U13" s="62">
        <f t="shared" si="9"/>
        <v>4.794112536920748</v>
      </c>
      <c r="V13" s="110">
        <v>2623</v>
      </c>
      <c r="W13" s="62">
        <f t="shared" ref="W13" si="98">V13/V$19*100</f>
        <v>6.3171330860748522</v>
      </c>
      <c r="X13" s="61">
        <v>1061</v>
      </c>
      <c r="Y13" s="62">
        <f t="shared" ref="Y13" si="99">X13/X$19*100</f>
        <v>3.0776817311597147</v>
      </c>
      <c r="Z13" s="61">
        <v>0</v>
      </c>
      <c r="AA13" s="107">
        <f t="shared" si="12"/>
        <v>3684</v>
      </c>
      <c r="AB13" s="62">
        <f t="shared" si="13"/>
        <v>4.8476235591346919</v>
      </c>
      <c r="AC13" s="110">
        <v>2390</v>
      </c>
      <c r="AD13" s="62">
        <f t="shared" ref="AD13" si="100">AC13/AC$19*100</f>
        <v>6.4375370360394326</v>
      </c>
      <c r="AE13" s="61">
        <v>979</v>
      </c>
      <c r="AF13" s="62">
        <f t="shared" ref="AF13" si="101">AE13/AE$19*100</f>
        <v>3.2361496760544757</v>
      </c>
      <c r="AG13" s="61">
        <v>0</v>
      </c>
      <c r="AH13" s="107">
        <f t="shared" si="16"/>
        <v>3369</v>
      </c>
      <c r="AI13" s="62">
        <f t="shared" ref="AI13" si="102">AH13/AH$19*100</f>
        <v>5.0001484163970433</v>
      </c>
      <c r="AJ13" s="110">
        <v>2116</v>
      </c>
      <c r="AK13" s="62">
        <f t="shared" ref="AK13" si="103">AJ13/AJ$19*100</f>
        <v>6.6299034966787822</v>
      </c>
      <c r="AL13" s="61">
        <v>868</v>
      </c>
      <c r="AM13" s="62">
        <f t="shared" ref="AM13" si="104">AL13/AL$19*100</f>
        <v>3.436262866191607</v>
      </c>
      <c r="AN13" s="61">
        <v>0</v>
      </c>
      <c r="AO13" s="107">
        <f t="shared" si="20"/>
        <v>2984</v>
      </c>
      <c r="AP13" s="62">
        <f t="shared" si="21"/>
        <v>5.2189729956625159</v>
      </c>
      <c r="AQ13" s="110">
        <v>1734</v>
      </c>
      <c r="AR13" s="62">
        <f t="shared" si="22"/>
        <v>6.9271332694151493</v>
      </c>
      <c r="AS13" s="61">
        <v>673</v>
      </c>
      <c r="AT13" s="62">
        <f t="shared" si="23"/>
        <v>3.542478155595326</v>
      </c>
      <c r="AU13" s="61">
        <v>0</v>
      </c>
      <c r="AV13" s="107">
        <v>2407</v>
      </c>
      <c r="AW13" s="62">
        <f t="shared" si="24"/>
        <v>5.4667272314331141</v>
      </c>
      <c r="AX13" s="110">
        <v>1236</v>
      </c>
      <c r="AY13" s="62">
        <f t="shared" si="25"/>
        <v>7.4913631129159342</v>
      </c>
      <c r="AZ13" s="61">
        <v>457</v>
      </c>
      <c r="BA13" s="62">
        <f t="shared" si="26"/>
        <v>3.8755088195386698</v>
      </c>
      <c r="BB13" s="61">
        <v>0</v>
      </c>
      <c r="BC13" s="107">
        <v>1693</v>
      </c>
      <c r="BD13" s="62">
        <f t="shared" si="27"/>
        <v>5.9842352691668728</v>
      </c>
      <c r="BE13" s="110">
        <v>661</v>
      </c>
      <c r="BF13" s="62">
        <f t="shared" si="28"/>
        <v>8.4776195972810058</v>
      </c>
      <c r="BG13" s="61">
        <v>231</v>
      </c>
      <c r="BH13" s="62">
        <f t="shared" si="29"/>
        <v>4.4646308465403939</v>
      </c>
      <c r="BI13" s="61">
        <v>0</v>
      </c>
      <c r="BJ13" s="107">
        <v>892</v>
      </c>
      <c r="BK13" s="62">
        <f t="shared" si="30"/>
        <v>6.8768791920437904</v>
      </c>
      <c r="BL13" s="110">
        <v>194</v>
      </c>
      <c r="BM13" s="62">
        <f t="shared" si="31"/>
        <v>8.8141753748296239</v>
      </c>
      <c r="BN13" s="61">
        <v>74</v>
      </c>
      <c r="BO13" s="62">
        <f t="shared" si="32"/>
        <v>5.1893408134642351</v>
      </c>
      <c r="BP13" s="61">
        <v>0</v>
      </c>
      <c r="BQ13" s="107">
        <f t="shared" si="33"/>
        <v>268</v>
      </c>
      <c r="BR13" s="62">
        <f t="shared" si="34"/>
        <v>7.389026743865454</v>
      </c>
      <c r="BS13" s="110">
        <v>32</v>
      </c>
      <c r="BT13" s="62">
        <f t="shared" si="35"/>
        <v>8.4210526315789469</v>
      </c>
      <c r="BU13" s="61">
        <v>8</v>
      </c>
      <c r="BV13" s="62">
        <f t="shared" si="36"/>
        <v>3.2</v>
      </c>
      <c r="BW13" s="61">
        <v>0</v>
      </c>
      <c r="BX13" s="107">
        <f t="shared" si="37"/>
        <v>40</v>
      </c>
      <c r="BY13" s="62">
        <f t="shared" si="38"/>
        <v>6.3492063492063489</v>
      </c>
      <c r="BZ13" s="110">
        <v>1</v>
      </c>
      <c r="CA13" s="62">
        <f t="shared" si="39"/>
        <v>2.3255813953488373</v>
      </c>
      <c r="CB13" s="61">
        <v>1</v>
      </c>
      <c r="CC13" s="62">
        <f t="shared" si="40"/>
        <v>2.083333333333333</v>
      </c>
      <c r="CD13" s="61">
        <v>0</v>
      </c>
      <c r="CE13" s="107">
        <f t="shared" si="41"/>
        <v>2</v>
      </c>
      <c r="CF13" s="62">
        <f t="shared" si="42"/>
        <v>2.197802197802198</v>
      </c>
      <c r="CG13" s="110">
        <v>1</v>
      </c>
      <c r="CH13" s="62">
        <f t="shared" si="43"/>
        <v>4.7619047619047619</v>
      </c>
      <c r="CI13" s="61">
        <v>0</v>
      </c>
      <c r="CJ13" s="62">
        <f t="shared" si="44"/>
        <v>0</v>
      </c>
      <c r="CK13" s="61">
        <v>0</v>
      </c>
      <c r="CL13" s="107">
        <v>1</v>
      </c>
      <c r="CM13" s="62">
        <f t="shared" si="45"/>
        <v>2.5</v>
      </c>
      <c r="CN13" s="110">
        <v>1</v>
      </c>
      <c r="CO13" s="62">
        <f t="shared" si="46"/>
        <v>25</v>
      </c>
      <c r="CP13" s="61">
        <v>0</v>
      </c>
      <c r="CQ13" s="62">
        <f t="shared" si="47"/>
        <v>0</v>
      </c>
      <c r="CR13" s="61">
        <v>0</v>
      </c>
      <c r="CS13" s="107">
        <v>1</v>
      </c>
      <c r="CT13" s="62">
        <f t="shared" si="48"/>
        <v>12.5</v>
      </c>
      <c r="CU13" s="110">
        <v>0</v>
      </c>
      <c r="CV13" s="62">
        <f t="shared" si="49"/>
        <v>0</v>
      </c>
      <c r="CW13" s="61">
        <v>0</v>
      </c>
      <c r="CX13" s="62">
        <f t="shared" si="50"/>
        <v>0</v>
      </c>
      <c r="CY13" s="61">
        <v>0</v>
      </c>
      <c r="CZ13" s="107">
        <f t="shared" si="51"/>
        <v>0</v>
      </c>
      <c r="DA13" s="62">
        <f t="shared" si="52"/>
        <v>0</v>
      </c>
      <c r="DB13" s="110">
        <v>0</v>
      </c>
      <c r="DC13" s="62">
        <v>0</v>
      </c>
      <c r="DD13" s="61">
        <v>0</v>
      </c>
      <c r="DE13" s="62">
        <f t="shared" si="53"/>
        <v>0</v>
      </c>
      <c r="DF13" s="61">
        <v>0</v>
      </c>
      <c r="DG13" s="107">
        <f t="shared" si="54"/>
        <v>0</v>
      </c>
      <c r="DH13" s="62">
        <f t="shared" si="55"/>
        <v>0</v>
      </c>
      <c r="DI13" s="110">
        <v>0</v>
      </c>
      <c r="DJ13" s="62">
        <v>0</v>
      </c>
      <c r="DK13" s="61">
        <v>0</v>
      </c>
      <c r="DL13" s="62">
        <f t="shared" si="56"/>
        <v>0</v>
      </c>
      <c r="DM13" s="61">
        <v>0</v>
      </c>
      <c r="DN13" s="107">
        <f t="shared" si="57"/>
        <v>0</v>
      </c>
      <c r="DO13" s="62">
        <f t="shared" si="58"/>
        <v>0</v>
      </c>
      <c r="DP13" s="110">
        <v>0</v>
      </c>
      <c r="DQ13" s="62">
        <v>0</v>
      </c>
      <c r="DR13" s="61">
        <v>0</v>
      </c>
      <c r="DS13" s="62">
        <v>0</v>
      </c>
      <c r="DT13" s="61">
        <v>0</v>
      </c>
      <c r="DU13" s="190">
        <f t="shared" si="59"/>
        <v>0</v>
      </c>
      <c r="DV13" s="63">
        <v>0</v>
      </c>
    </row>
    <row r="14" spans="1:999" s="6" customFormat="1" ht="12.75">
      <c r="A14" s="41" t="s">
        <v>15</v>
      </c>
      <c r="B14" s="56">
        <v>20398863</v>
      </c>
      <c r="C14" s="57">
        <f t="shared" si="1"/>
        <v>12.659982770664929</v>
      </c>
      <c r="D14" s="58">
        <v>21873773</v>
      </c>
      <c r="E14" s="57">
        <f t="shared" si="1"/>
        <v>13.173896058182319</v>
      </c>
      <c r="F14" s="58">
        <f t="shared" si="0"/>
        <v>42272636</v>
      </c>
      <c r="G14" s="60">
        <f t="shared" si="2"/>
        <v>12.920795778225285</v>
      </c>
      <c r="H14" s="110">
        <v>6448</v>
      </c>
      <c r="I14" s="62">
        <f t="shared" si="3"/>
        <v>14.628944801143454</v>
      </c>
      <c r="J14" s="61">
        <v>3328</v>
      </c>
      <c r="K14" s="62">
        <f t="shared" si="3"/>
        <v>8.9236874564273059</v>
      </c>
      <c r="L14" s="61">
        <v>0</v>
      </c>
      <c r="M14" s="107">
        <f t="shared" si="4"/>
        <v>9776</v>
      </c>
      <c r="N14" s="62">
        <f t="shared" si="5"/>
        <v>12.014108220373352</v>
      </c>
      <c r="O14" s="110">
        <v>6393</v>
      </c>
      <c r="P14" s="62">
        <f t="shared" ref="P14" si="105">O14/O$19*100</f>
        <v>14.631299491921087</v>
      </c>
      <c r="Q14" s="61">
        <v>3296</v>
      </c>
      <c r="R14" s="62">
        <f t="shared" ref="R14" si="106">Q14/Q$19*100</f>
        <v>8.9361240646350719</v>
      </c>
      <c r="S14" s="61">
        <v>0</v>
      </c>
      <c r="T14" s="107">
        <f t="shared" si="8"/>
        <v>9689</v>
      </c>
      <c r="U14" s="62">
        <f t="shared" si="9"/>
        <v>12.02437389858274</v>
      </c>
      <c r="V14" s="110">
        <v>6113</v>
      </c>
      <c r="W14" s="62">
        <f t="shared" ref="W14" si="107">V14/V$19*100</f>
        <v>14.722315880737922</v>
      </c>
      <c r="X14" s="61">
        <v>3127</v>
      </c>
      <c r="Y14" s="62">
        <f t="shared" ref="Y14" si="108">X14/X$19*100</f>
        <v>9.0706039333990844</v>
      </c>
      <c r="Z14" s="61">
        <v>0</v>
      </c>
      <c r="AA14" s="107">
        <f t="shared" si="12"/>
        <v>9240</v>
      </c>
      <c r="AB14" s="62">
        <f t="shared" si="13"/>
        <v>12.158534659718931</v>
      </c>
      <c r="AC14" s="110">
        <v>5485</v>
      </c>
      <c r="AD14" s="62">
        <f t="shared" ref="AD14" si="109">AC14/AC$19*100</f>
        <v>14.774012821203469</v>
      </c>
      <c r="AE14" s="61">
        <v>2782</v>
      </c>
      <c r="AF14" s="62">
        <f t="shared" ref="AF14" si="110">AE14/AE$19*100</f>
        <v>9.1960862091762525</v>
      </c>
      <c r="AG14" s="61">
        <v>0</v>
      </c>
      <c r="AH14" s="107">
        <f t="shared" si="16"/>
        <v>8267</v>
      </c>
      <c r="AI14" s="62">
        <f t="shared" ref="AI14" si="111">AH14/AH$19*100</f>
        <v>12.269583543589896</v>
      </c>
      <c r="AJ14" s="110">
        <v>4813</v>
      </c>
      <c r="AK14" s="62">
        <f t="shared" ref="AK14" si="112">AJ14/AJ$19*100</f>
        <v>15.080210552700841</v>
      </c>
      <c r="AL14" s="61">
        <v>2403</v>
      </c>
      <c r="AM14" s="62">
        <f t="shared" ref="AM14" si="113">AL14/AL$19*100</f>
        <v>9.513064133016627</v>
      </c>
      <c r="AN14" s="61">
        <v>0</v>
      </c>
      <c r="AO14" s="107">
        <f t="shared" si="20"/>
        <v>7216</v>
      </c>
      <c r="AP14" s="62">
        <f t="shared" si="21"/>
        <v>12.620680005596755</v>
      </c>
      <c r="AQ14" s="110">
        <v>3851</v>
      </c>
      <c r="AR14" s="62">
        <f t="shared" si="22"/>
        <v>15.384308085650368</v>
      </c>
      <c r="AS14" s="61">
        <v>1899</v>
      </c>
      <c r="AT14" s="62">
        <f t="shared" si="23"/>
        <v>9.9957890304242554</v>
      </c>
      <c r="AU14" s="61">
        <v>0</v>
      </c>
      <c r="AV14" s="107">
        <v>5750</v>
      </c>
      <c r="AW14" s="62">
        <f t="shared" si="24"/>
        <v>13.059277765160118</v>
      </c>
      <c r="AX14" s="110">
        <v>2638</v>
      </c>
      <c r="AY14" s="62">
        <f t="shared" si="25"/>
        <v>15.988847808958118</v>
      </c>
      <c r="AZ14" s="61">
        <v>1281</v>
      </c>
      <c r="BA14" s="62">
        <f t="shared" si="26"/>
        <v>10.863297150610583</v>
      </c>
      <c r="BB14" s="61">
        <v>0</v>
      </c>
      <c r="BC14" s="107">
        <v>3919</v>
      </c>
      <c r="BD14" s="62">
        <f t="shared" si="27"/>
        <v>13.852461913682795</v>
      </c>
      <c r="BE14" s="110">
        <v>1279</v>
      </c>
      <c r="BF14" s="62">
        <f t="shared" si="28"/>
        <v>16.403745030139795</v>
      </c>
      <c r="BG14" s="61">
        <v>607</v>
      </c>
      <c r="BH14" s="62">
        <f t="shared" si="29"/>
        <v>11.731735601082335</v>
      </c>
      <c r="BI14" s="61">
        <v>0</v>
      </c>
      <c r="BJ14" s="107">
        <v>1886</v>
      </c>
      <c r="BK14" s="62">
        <f t="shared" si="30"/>
        <v>14.540127977796624</v>
      </c>
      <c r="BL14" s="110">
        <v>353</v>
      </c>
      <c r="BM14" s="62">
        <f t="shared" si="31"/>
        <v>16.038164470695136</v>
      </c>
      <c r="BN14" s="61">
        <v>158</v>
      </c>
      <c r="BO14" s="62">
        <f t="shared" si="32"/>
        <v>11.079943899018232</v>
      </c>
      <c r="BP14" s="61">
        <v>0</v>
      </c>
      <c r="BQ14" s="107">
        <f t="shared" si="33"/>
        <v>511</v>
      </c>
      <c r="BR14" s="62">
        <f t="shared" si="34"/>
        <v>14.088778604907636</v>
      </c>
      <c r="BS14" s="110">
        <v>57</v>
      </c>
      <c r="BT14" s="62">
        <f t="shared" si="35"/>
        <v>15</v>
      </c>
      <c r="BU14" s="61">
        <v>13</v>
      </c>
      <c r="BV14" s="62">
        <f t="shared" si="36"/>
        <v>5.2</v>
      </c>
      <c r="BW14" s="61">
        <v>0</v>
      </c>
      <c r="BX14" s="107">
        <f t="shared" si="37"/>
        <v>70</v>
      </c>
      <c r="BY14" s="62">
        <f t="shared" si="38"/>
        <v>11.111111111111111</v>
      </c>
      <c r="BZ14" s="110">
        <v>8</v>
      </c>
      <c r="CA14" s="62">
        <f t="shared" si="39"/>
        <v>18.604651162790699</v>
      </c>
      <c r="CB14" s="61">
        <v>3</v>
      </c>
      <c r="CC14" s="62">
        <f t="shared" si="40"/>
        <v>6.25</v>
      </c>
      <c r="CD14" s="61">
        <v>0</v>
      </c>
      <c r="CE14" s="107">
        <f t="shared" si="41"/>
        <v>11</v>
      </c>
      <c r="CF14" s="62">
        <f t="shared" si="42"/>
        <v>12.087912087912088</v>
      </c>
      <c r="CG14" s="110">
        <v>5</v>
      </c>
      <c r="CH14" s="62">
        <f t="shared" si="43"/>
        <v>23.809523809523807</v>
      </c>
      <c r="CI14" s="61">
        <v>1</v>
      </c>
      <c r="CJ14" s="62">
        <f t="shared" si="44"/>
        <v>5.2631578947368416</v>
      </c>
      <c r="CK14" s="61">
        <v>0</v>
      </c>
      <c r="CL14" s="107">
        <v>6</v>
      </c>
      <c r="CM14" s="62">
        <f t="shared" si="45"/>
        <v>15</v>
      </c>
      <c r="CN14" s="110">
        <v>1</v>
      </c>
      <c r="CO14" s="62">
        <f t="shared" si="46"/>
        <v>25</v>
      </c>
      <c r="CP14" s="61">
        <v>1</v>
      </c>
      <c r="CQ14" s="62">
        <f t="shared" si="47"/>
        <v>25</v>
      </c>
      <c r="CR14" s="61">
        <v>0</v>
      </c>
      <c r="CS14" s="107">
        <v>2</v>
      </c>
      <c r="CT14" s="62">
        <f t="shared" si="48"/>
        <v>25</v>
      </c>
      <c r="CU14" s="110">
        <v>0</v>
      </c>
      <c r="CV14" s="62">
        <f t="shared" si="49"/>
        <v>0</v>
      </c>
      <c r="CW14" s="61">
        <v>1</v>
      </c>
      <c r="CX14" s="62">
        <f t="shared" si="50"/>
        <v>50</v>
      </c>
      <c r="CY14" s="61">
        <v>0</v>
      </c>
      <c r="CZ14" s="107">
        <f t="shared" si="51"/>
        <v>1</v>
      </c>
      <c r="DA14" s="62">
        <f t="shared" si="52"/>
        <v>33.333333333333329</v>
      </c>
      <c r="DB14" s="110">
        <v>0</v>
      </c>
      <c r="DC14" s="62">
        <v>0</v>
      </c>
      <c r="DD14" s="61">
        <v>1</v>
      </c>
      <c r="DE14" s="62">
        <f t="shared" si="53"/>
        <v>100</v>
      </c>
      <c r="DF14" s="61">
        <v>0</v>
      </c>
      <c r="DG14" s="107">
        <f t="shared" si="54"/>
        <v>1</v>
      </c>
      <c r="DH14" s="62">
        <f t="shared" si="55"/>
        <v>100</v>
      </c>
      <c r="DI14" s="110">
        <v>0</v>
      </c>
      <c r="DJ14" s="62">
        <v>0</v>
      </c>
      <c r="DK14" s="61">
        <v>1</v>
      </c>
      <c r="DL14" s="62">
        <f t="shared" si="56"/>
        <v>100</v>
      </c>
      <c r="DM14" s="61">
        <v>0</v>
      </c>
      <c r="DN14" s="107">
        <f t="shared" si="57"/>
        <v>1</v>
      </c>
      <c r="DO14" s="62">
        <f t="shared" si="58"/>
        <v>100</v>
      </c>
      <c r="DP14" s="110">
        <v>0</v>
      </c>
      <c r="DQ14" s="62">
        <v>0</v>
      </c>
      <c r="DR14" s="61">
        <v>0</v>
      </c>
      <c r="DS14" s="62">
        <v>0</v>
      </c>
      <c r="DT14" s="61">
        <v>0</v>
      </c>
      <c r="DU14" s="190">
        <f t="shared" si="59"/>
        <v>0</v>
      </c>
      <c r="DV14" s="63">
        <v>0</v>
      </c>
    </row>
    <row r="15" spans="1:999" s="6" customFormat="1" ht="12.75">
      <c r="A15" s="41" t="s">
        <v>16</v>
      </c>
      <c r="B15" s="56">
        <v>14246085</v>
      </c>
      <c r="C15" s="57">
        <f t="shared" si="1"/>
        <v>8.841433498005653</v>
      </c>
      <c r="D15" s="58">
        <v>16246231</v>
      </c>
      <c r="E15" s="57">
        <f t="shared" si="1"/>
        <v>9.7846017937197853</v>
      </c>
      <c r="F15" s="58">
        <f t="shared" si="0"/>
        <v>30492316</v>
      </c>
      <c r="G15" s="60">
        <f t="shared" si="2"/>
        <v>9.3200951045757208</v>
      </c>
      <c r="H15" s="110">
        <v>10632</v>
      </c>
      <c r="I15" s="62">
        <f t="shared" si="3"/>
        <v>24.12142387186061</v>
      </c>
      <c r="J15" s="61">
        <v>6349</v>
      </c>
      <c r="K15" s="62">
        <f t="shared" si="3"/>
        <v>17.024186196170966</v>
      </c>
      <c r="L15" s="61">
        <v>0</v>
      </c>
      <c r="M15" s="107">
        <f t="shared" si="4"/>
        <v>16981</v>
      </c>
      <c r="N15" s="62">
        <f t="shared" si="5"/>
        <v>20.86861412542552</v>
      </c>
      <c r="O15" s="110">
        <v>10544</v>
      </c>
      <c r="P15" s="62">
        <f t="shared" ref="P15" si="114">O15/O$19*100</f>
        <v>24.131459696983569</v>
      </c>
      <c r="Q15" s="61">
        <v>6286</v>
      </c>
      <c r="R15" s="62">
        <f t="shared" ref="R15" si="115">Q15/Q$19*100</f>
        <v>17.042620106279145</v>
      </c>
      <c r="S15" s="61">
        <v>0</v>
      </c>
      <c r="T15" s="107">
        <f t="shared" si="8"/>
        <v>16830</v>
      </c>
      <c r="U15" s="62">
        <f t="shared" si="9"/>
        <v>20.886594355779494</v>
      </c>
      <c r="V15" s="110">
        <v>10056</v>
      </c>
      <c r="W15" s="62">
        <f t="shared" ref="W15" si="116">V15/V$19*100</f>
        <v>24.218486585424596</v>
      </c>
      <c r="X15" s="61">
        <v>5917</v>
      </c>
      <c r="Y15" s="62">
        <f t="shared" ref="Y15" si="117">X15/X$19*100</f>
        <v>17.163659569530662</v>
      </c>
      <c r="Z15" s="61">
        <v>0</v>
      </c>
      <c r="AA15" s="107">
        <f t="shared" si="12"/>
        <v>15973</v>
      </c>
      <c r="AB15" s="62">
        <f t="shared" si="13"/>
        <v>21.018211484814991</v>
      </c>
      <c r="AC15" s="110">
        <v>8997</v>
      </c>
      <c r="AD15" s="62">
        <f t="shared" ref="AD15" si="118">AC15/AC$19*100</f>
        <v>24.233690674998655</v>
      </c>
      <c r="AE15" s="61">
        <v>5277</v>
      </c>
      <c r="AF15" s="62">
        <f t="shared" ref="AF15" si="119">AE15/AE$19*100</f>
        <v>17.443474811582703</v>
      </c>
      <c r="AG15" s="61">
        <v>0</v>
      </c>
      <c r="AH15" s="107">
        <f t="shared" si="16"/>
        <v>14274</v>
      </c>
      <c r="AI15" s="62">
        <f t="shared" ref="AI15" si="120">AH15/AH$19*100</f>
        <v>21.184956513995669</v>
      </c>
      <c r="AJ15" s="110">
        <v>7744</v>
      </c>
      <c r="AK15" s="62">
        <f t="shared" ref="AK15" si="121">AJ15/AJ$19*100</f>
        <v>24.263692192004012</v>
      </c>
      <c r="AL15" s="61">
        <v>4526</v>
      </c>
      <c r="AM15" s="62">
        <f t="shared" ref="AM15" si="122">AL15/AL$19*100</f>
        <v>17.917656373713381</v>
      </c>
      <c r="AN15" s="61">
        <v>0</v>
      </c>
      <c r="AO15" s="107">
        <f t="shared" si="20"/>
        <v>12270</v>
      </c>
      <c r="AP15" s="62">
        <f t="shared" si="21"/>
        <v>21.460053169161885</v>
      </c>
      <c r="AQ15" s="110">
        <v>6123</v>
      </c>
      <c r="AR15" s="62">
        <f t="shared" si="22"/>
        <v>24.460690316395013</v>
      </c>
      <c r="AS15" s="61">
        <v>3572</v>
      </c>
      <c r="AT15" s="62">
        <f t="shared" si="23"/>
        <v>18.8019791557006</v>
      </c>
      <c r="AU15" s="61">
        <v>0</v>
      </c>
      <c r="AV15" s="107">
        <v>9695</v>
      </c>
      <c r="AW15" s="62">
        <f t="shared" si="24"/>
        <v>22.01907790143084</v>
      </c>
      <c r="AX15" s="110">
        <v>4023</v>
      </c>
      <c r="AY15" s="62">
        <f t="shared" si="25"/>
        <v>24.383295957330748</v>
      </c>
      <c r="AZ15" s="61">
        <v>2413</v>
      </c>
      <c r="BA15" s="62">
        <f t="shared" si="26"/>
        <v>20.463025780189959</v>
      </c>
      <c r="BB15" s="61">
        <v>0</v>
      </c>
      <c r="BC15" s="107">
        <v>6436</v>
      </c>
      <c r="BD15" s="62">
        <f t="shared" si="27"/>
        <v>22.749284224665086</v>
      </c>
      <c r="BE15" s="110">
        <v>1895</v>
      </c>
      <c r="BF15" s="62">
        <f t="shared" si="28"/>
        <v>24.304219571630114</v>
      </c>
      <c r="BG15" s="61">
        <v>1128</v>
      </c>
      <c r="BH15" s="62">
        <f t="shared" si="29"/>
        <v>21.801314263625819</v>
      </c>
      <c r="BI15" s="61">
        <v>0</v>
      </c>
      <c r="BJ15" s="107">
        <v>3023</v>
      </c>
      <c r="BK15" s="62">
        <f t="shared" si="30"/>
        <v>23.305836095906251</v>
      </c>
      <c r="BL15" s="110">
        <v>533</v>
      </c>
      <c r="BM15" s="62">
        <f t="shared" si="31"/>
        <v>24.21626533393912</v>
      </c>
      <c r="BN15" s="61">
        <v>304</v>
      </c>
      <c r="BO15" s="62">
        <f t="shared" si="32"/>
        <v>21.31837307152875</v>
      </c>
      <c r="BP15" s="61">
        <v>0</v>
      </c>
      <c r="BQ15" s="107">
        <f t="shared" si="33"/>
        <v>837</v>
      </c>
      <c r="BR15" s="62">
        <f t="shared" si="34"/>
        <v>23.076923076923077</v>
      </c>
      <c r="BS15" s="110">
        <v>100</v>
      </c>
      <c r="BT15" s="62">
        <f t="shared" si="35"/>
        <v>26.315789473684209</v>
      </c>
      <c r="BU15" s="61">
        <v>62</v>
      </c>
      <c r="BV15" s="62">
        <f t="shared" si="36"/>
        <v>24.8</v>
      </c>
      <c r="BW15" s="61">
        <v>0</v>
      </c>
      <c r="BX15" s="107">
        <f t="shared" si="37"/>
        <v>162</v>
      </c>
      <c r="BY15" s="62">
        <f t="shared" si="38"/>
        <v>25.714285714285712</v>
      </c>
      <c r="BZ15" s="110">
        <v>15</v>
      </c>
      <c r="CA15" s="62">
        <f t="shared" si="39"/>
        <v>34.883720930232556</v>
      </c>
      <c r="CB15" s="61">
        <v>12</v>
      </c>
      <c r="CC15" s="62">
        <f t="shared" si="40"/>
        <v>25</v>
      </c>
      <c r="CD15" s="61">
        <v>0</v>
      </c>
      <c r="CE15" s="107">
        <f t="shared" si="41"/>
        <v>27</v>
      </c>
      <c r="CF15" s="62">
        <f t="shared" si="42"/>
        <v>29.670329670329672</v>
      </c>
      <c r="CG15" s="110">
        <v>8</v>
      </c>
      <c r="CH15" s="62">
        <f t="shared" si="43"/>
        <v>38.095238095238095</v>
      </c>
      <c r="CI15" s="61">
        <v>4</v>
      </c>
      <c r="CJ15" s="62">
        <f t="shared" si="44"/>
        <v>21.052631578947366</v>
      </c>
      <c r="CK15" s="61">
        <v>0</v>
      </c>
      <c r="CL15" s="107">
        <v>12</v>
      </c>
      <c r="CM15" s="62">
        <f t="shared" si="45"/>
        <v>30</v>
      </c>
      <c r="CN15" s="110">
        <v>1</v>
      </c>
      <c r="CO15" s="62">
        <f t="shared" si="46"/>
        <v>25</v>
      </c>
      <c r="CP15" s="61">
        <v>1</v>
      </c>
      <c r="CQ15" s="62">
        <f t="shared" si="47"/>
        <v>25</v>
      </c>
      <c r="CR15" s="61">
        <v>0</v>
      </c>
      <c r="CS15" s="107">
        <v>2</v>
      </c>
      <c r="CT15" s="62">
        <f t="shared" si="48"/>
        <v>25</v>
      </c>
      <c r="CU15" s="110">
        <v>1</v>
      </c>
      <c r="CV15" s="62">
        <f t="shared" si="49"/>
        <v>100</v>
      </c>
      <c r="CW15" s="61">
        <v>0</v>
      </c>
      <c r="CX15" s="62">
        <f t="shared" si="50"/>
        <v>0</v>
      </c>
      <c r="CY15" s="61">
        <v>0</v>
      </c>
      <c r="CZ15" s="107">
        <f t="shared" si="51"/>
        <v>1</v>
      </c>
      <c r="DA15" s="62">
        <f t="shared" si="52"/>
        <v>33.333333333333329</v>
      </c>
      <c r="DB15" s="110">
        <v>0</v>
      </c>
      <c r="DC15" s="62">
        <v>0</v>
      </c>
      <c r="DD15" s="61">
        <v>0</v>
      </c>
      <c r="DE15" s="62">
        <f t="shared" si="53"/>
        <v>0</v>
      </c>
      <c r="DF15" s="61">
        <v>0</v>
      </c>
      <c r="DG15" s="107">
        <f t="shared" si="54"/>
        <v>0</v>
      </c>
      <c r="DH15" s="62">
        <f t="shared" si="55"/>
        <v>0</v>
      </c>
      <c r="DI15" s="110">
        <v>0</v>
      </c>
      <c r="DJ15" s="62">
        <v>0</v>
      </c>
      <c r="DK15" s="61">
        <v>0</v>
      </c>
      <c r="DL15" s="62">
        <f t="shared" si="56"/>
        <v>0</v>
      </c>
      <c r="DM15" s="61">
        <v>0</v>
      </c>
      <c r="DN15" s="107">
        <f t="shared" si="57"/>
        <v>0</v>
      </c>
      <c r="DO15" s="62">
        <f t="shared" si="58"/>
        <v>0</v>
      </c>
      <c r="DP15" s="110">
        <v>0</v>
      </c>
      <c r="DQ15" s="62">
        <v>0</v>
      </c>
      <c r="DR15" s="61">
        <v>0</v>
      </c>
      <c r="DS15" s="62">
        <v>0</v>
      </c>
      <c r="DT15" s="61">
        <v>0</v>
      </c>
      <c r="DU15" s="190">
        <f t="shared" si="59"/>
        <v>0</v>
      </c>
      <c r="DV15" s="63">
        <v>0</v>
      </c>
    </row>
    <row r="16" spans="1:999" s="6" customFormat="1" ht="12.75">
      <c r="A16" s="41" t="s">
        <v>17</v>
      </c>
      <c r="B16" s="56">
        <v>6735040</v>
      </c>
      <c r="C16" s="57">
        <f t="shared" si="1"/>
        <v>4.1799138687160715</v>
      </c>
      <c r="D16" s="58">
        <v>8659334</v>
      </c>
      <c r="E16" s="57">
        <f t="shared" si="1"/>
        <v>5.2152486929933923</v>
      </c>
      <c r="F16" s="58">
        <f t="shared" si="0"/>
        <v>15394374</v>
      </c>
      <c r="G16" s="60">
        <f t="shared" si="2"/>
        <v>4.7053503497539433</v>
      </c>
      <c r="H16" s="110">
        <v>12045</v>
      </c>
      <c r="I16" s="62">
        <f t="shared" si="3"/>
        <v>27.327177439480909</v>
      </c>
      <c r="J16" s="61">
        <v>9777</v>
      </c>
      <c r="K16" s="62">
        <f t="shared" si="3"/>
        <v>26.216013299726498</v>
      </c>
      <c r="L16" s="61">
        <v>0</v>
      </c>
      <c r="M16" s="107">
        <f t="shared" si="4"/>
        <v>21822</v>
      </c>
      <c r="N16" s="62">
        <f t="shared" si="5"/>
        <v>26.817908099937327</v>
      </c>
      <c r="O16" s="110">
        <v>11940</v>
      </c>
      <c r="P16" s="62">
        <f t="shared" ref="P16" si="123">O16/O$19*100</f>
        <v>27.326406371584198</v>
      </c>
      <c r="Q16" s="61">
        <v>9674</v>
      </c>
      <c r="R16" s="62">
        <f t="shared" ref="R16" si="124">Q16/Q$19*100</f>
        <v>26.228174818349419</v>
      </c>
      <c r="S16" s="61">
        <v>0</v>
      </c>
      <c r="T16" s="107">
        <f t="shared" si="8"/>
        <v>21614</v>
      </c>
      <c r="U16" s="62">
        <f t="shared" si="9"/>
        <v>26.823698776340937</v>
      </c>
      <c r="V16" s="110">
        <v>11351</v>
      </c>
      <c r="W16" s="62">
        <f t="shared" ref="W16" si="125">V16/V$19*100</f>
        <v>27.337315158229377</v>
      </c>
      <c r="X16" s="61">
        <v>9097</v>
      </c>
      <c r="Y16" s="62">
        <f t="shared" ref="Y16" si="126">X16/X$19*100</f>
        <v>26.38800255264837</v>
      </c>
      <c r="Z16" s="61">
        <v>0</v>
      </c>
      <c r="AA16" s="107">
        <f t="shared" si="12"/>
        <v>20448</v>
      </c>
      <c r="AB16" s="62">
        <f t="shared" si="13"/>
        <v>26.906679298910468</v>
      </c>
      <c r="AC16" s="110">
        <v>10172</v>
      </c>
      <c r="AD16" s="62">
        <f t="shared" ref="AD16" si="127">AC16/AC$19*100</f>
        <v>27.398588590206323</v>
      </c>
      <c r="AE16" s="61">
        <v>8048</v>
      </c>
      <c r="AF16" s="62">
        <f t="shared" ref="AF16" si="128">AE16/AE$19*100</f>
        <v>26.603199788443739</v>
      </c>
      <c r="AG16" s="61">
        <v>0</v>
      </c>
      <c r="AH16" s="107">
        <f t="shared" si="16"/>
        <v>18220</v>
      </c>
      <c r="AI16" s="62">
        <f t="shared" ref="AI16" si="129">AH16/AH$19*100</f>
        <v>27.041467541333969</v>
      </c>
      <c r="AJ16" s="110">
        <v>8725</v>
      </c>
      <c r="AK16" s="62">
        <f t="shared" ref="AK16" si="130">AJ16/AJ$19*100</f>
        <v>27.337385637297906</v>
      </c>
      <c r="AL16" s="61">
        <v>6792</v>
      </c>
      <c r="AM16" s="62">
        <f t="shared" ref="AM16" si="131">AL16/AL$19*100</f>
        <v>26.888361045130644</v>
      </c>
      <c r="AN16" s="61">
        <v>0</v>
      </c>
      <c r="AO16" s="107">
        <f t="shared" si="20"/>
        <v>15517</v>
      </c>
      <c r="AP16" s="62">
        <f t="shared" si="21"/>
        <v>27.139009374562757</v>
      </c>
      <c r="AQ16" s="110">
        <v>6805</v>
      </c>
      <c r="AR16" s="62">
        <f t="shared" si="22"/>
        <v>27.185202940236497</v>
      </c>
      <c r="AS16" s="61">
        <v>5140</v>
      </c>
      <c r="AT16" s="62">
        <f t="shared" si="23"/>
        <v>27.055479524160436</v>
      </c>
      <c r="AU16" s="61">
        <v>0</v>
      </c>
      <c r="AV16" s="107">
        <v>11945</v>
      </c>
      <c r="AW16" s="62">
        <f t="shared" si="24"/>
        <v>27.129230070406539</v>
      </c>
      <c r="AX16" s="110">
        <v>4484</v>
      </c>
      <c r="AY16" s="62">
        <f t="shared" si="25"/>
        <v>27.177404691193409</v>
      </c>
      <c r="AZ16" s="61">
        <v>3190</v>
      </c>
      <c r="BA16" s="62">
        <f t="shared" si="26"/>
        <v>27.052238805970148</v>
      </c>
      <c r="BB16" s="61">
        <v>0</v>
      </c>
      <c r="BC16" s="107">
        <v>7674</v>
      </c>
      <c r="BD16" s="62">
        <f t="shared" si="27"/>
        <v>27.125234173412039</v>
      </c>
      <c r="BE16" s="110">
        <v>2076</v>
      </c>
      <c r="BF16" s="62">
        <f t="shared" si="28"/>
        <v>26.625625240477106</v>
      </c>
      <c r="BG16" s="61">
        <v>1406</v>
      </c>
      <c r="BH16" s="62">
        <f t="shared" si="29"/>
        <v>27.174333204483958</v>
      </c>
      <c r="BI16" s="61">
        <v>0</v>
      </c>
      <c r="BJ16" s="107">
        <v>3482</v>
      </c>
      <c r="BK16" s="62">
        <f t="shared" si="30"/>
        <v>26.844499267596948</v>
      </c>
      <c r="BL16" s="110">
        <v>574</v>
      </c>
      <c r="BM16" s="62">
        <f t="shared" si="31"/>
        <v>26.079054975011356</v>
      </c>
      <c r="BN16" s="61">
        <v>395</v>
      </c>
      <c r="BO16" s="62">
        <f t="shared" si="32"/>
        <v>27.699859747545581</v>
      </c>
      <c r="BP16" s="61">
        <v>0</v>
      </c>
      <c r="BQ16" s="107">
        <f t="shared" si="33"/>
        <v>969</v>
      </c>
      <c r="BR16" s="62">
        <f t="shared" si="34"/>
        <v>26.716294458229946</v>
      </c>
      <c r="BS16" s="110">
        <v>95</v>
      </c>
      <c r="BT16" s="62">
        <f t="shared" si="35"/>
        <v>25</v>
      </c>
      <c r="BU16" s="61">
        <v>75</v>
      </c>
      <c r="BV16" s="62">
        <f t="shared" si="36"/>
        <v>30</v>
      </c>
      <c r="BW16" s="61">
        <v>0</v>
      </c>
      <c r="BX16" s="107">
        <f t="shared" si="37"/>
        <v>170</v>
      </c>
      <c r="BY16" s="62">
        <f t="shared" si="38"/>
        <v>26.984126984126984</v>
      </c>
      <c r="BZ16" s="110">
        <v>10</v>
      </c>
      <c r="CA16" s="62">
        <f t="shared" si="39"/>
        <v>23.255813953488371</v>
      </c>
      <c r="CB16" s="61">
        <v>12</v>
      </c>
      <c r="CC16" s="62">
        <f t="shared" si="40"/>
        <v>25</v>
      </c>
      <c r="CD16" s="61">
        <v>0</v>
      </c>
      <c r="CE16" s="107">
        <f t="shared" si="41"/>
        <v>22</v>
      </c>
      <c r="CF16" s="62">
        <f t="shared" si="42"/>
        <v>24.175824175824175</v>
      </c>
      <c r="CG16" s="110">
        <v>3</v>
      </c>
      <c r="CH16" s="62">
        <f t="shared" si="43"/>
        <v>14.285714285714285</v>
      </c>
      <c r="CI16" s="61">
        <v>4</v>
      </c>
      <c r="CJ16" s="62">
        <f t="shared" si="44"/>
        <v>21.052631578947366</v>
      </c>
      <c r="CK16" s="61">
        <v>0</v>
      </c>
      <c r="CL16" s="107">
        <v>7</v>
      </c>
      <c r="CM16" s="62">
        <f t="shared" si="45"/>
        <v>17.5</v>
      </c>
      <c r="CN16" s="110">
        <v>1</v>
      </c>
      <c r="CO16" s="62">
        <f t="shared" si="46"/>
        <v>25</v>
      </c>
      <c r="CP16" s="61">
        <v>0</v>
      </c>
      <c r="CQ16" s="62">
        <f t="shared" si="47"/>
        <v>0</v>
      </c>
      <c r="CR16" s="61">
        <v>0</v>
      </c>
      <c r="CS16" s="107">
        <v>1</v>
      </c>
      <c r="CT16" s="62">
        <f t="shared" si="48"/>
        <v>12.5</v>
      </c>
      <c r="CU16" s="110">
        <v>0</v>
      </c>
      <c r="CV16" s="62">
        <f t="shared" si="49"/>
        <v>0</v>
      </c>
      <c r="CW16" s="61">
        <v>0</v>
      </c>
      <c r="CX16" s="62">
        <f t="shared" si="50"/>
        <v>0</v>
      </c>
      <c r="CY16" s="61">
        <v>0</v>
      </c>
      <c r="CZ16" s="107">
        <f t="shared" si="51"/>
        <v>0</v>
      </c>
      <c r="DA16" s="62">
        <f t="shared" si="52"/>
        <v>0</v>
      </c>
      <c r="DB16" s="110">
        <v>0</v>
      </c>
      <c r="DC16" s="62">
        <v>0</v>
      </c>
      <c r="DD16" s="61">
        <v>0</v>
      </c>
      <c r="DE16" s="62">
        <f t="shared" si="53"/>
        <v>0</v>
      </c>
      <c r="DF16" s="61">
        <v>0</v>
      </c>
      <c r="DG16" s="107">
        <f t="shared" si="54"/>
        <v>0</v>
      </c>
      <c r="DH16" s="62">
        <f t="shared" si="55"/>
        <v>0</v>
      </c>
      <c r="DI16" s="110">
        <v>0</v>
      </c>
      <c r="DJ16" s="62">
        <v>0</v>
      </c>
      <c r="DK16" s="61">
        <v>0</v>
      </c>
      <c r="DL16" s="62">
        <f t="shared" si="56"/>
        <v>0</v>
      </c>
      <c r="DM16" s="61">
        <v>0</v>
      </c>
      <c r="DN16" s="107">
        <f t="shared" si="57"/>
        <v>0</v>
      </c>
      <c r="DO16" s="62">
        <f t="shared" si="58"/>
        <v>0</v>
      </c>
      <c r="DP16" s="110">
        <v>0</v>
      </c>
      <c r="DQ16" s="62">
        <v>0</v>
      </c>
      <c r="DR16" s="61">
        <v>0</v>
      </c>
      <c r="DS16" s="62">
        <v>0</v>
      </c>
      <c r="DT16" s="61">
        <v>0</v>
      </c>
      <c r="DU16" s="190">
        <f t="shared" si="59"/>
        <v>0</v>
      </c>
      <c r="DV16" s="63">
        <v>0</v>
      </c>
    </row>
    <row r="17" spans="1:994" s="6" customFormat="1" ht="12.75">
      <c r="A17" s="41" t="s">
        <v>18</v>
      </c>
      <c r="B17" s="56">
        <v>2325693</v>
      </c>
      <c r="C17" s="57">
        <f t="shared" si="1"/>
        <v>1.4433761974800277</v>
      </c>
      <c r="D17" s="58">
        <v>4218810</v>
      </c>
      <c r="E17" s="57">
        <f t="shared" si="1"/>
        <v>2.5408586085820746</v>
      </c>
      <c r="F17" s="58">
        <f t="shared" si="0"/>
        <v>6544503</v>
      </c>
      <c r="G17" s="60">
        <f t="shared" si="2"/>
        <v>2.0003528224022444</v>
      </c>
      <c r="H17" s="110">
        <v>10729</v>
      </c>
      <c r="I17" s="62">
        <f t="shared" si="3"/>
        <v>24.34149329582322</v>
      </c>
      <c r="J17" s="61">
        <v>16113</v>
      </c>
      <c r="K17" s="62">
        <f t="shared" si="3"/>
        <v>43.20534134177079</v>
      </c>
      <c r="L17" s="61">
        <v>0</v>
      </c>
      <c r="M17" s="107">
        <f t="shared" si="4"/>
        <v>26842</v>
      </c>
      <c r="N17" s="62">
        <f t="shared" si="5"/>
        <v>32.987182165636412</v>
      </c>
      <c r="O17" s="110">
        <v>10621</v>
      </c>
      <c r="P17" s="62">
        <f t="shared" ref="P17" si="132">O17/O$19*100</f>
        <v>24.307685265711541</v>
      </c>
      <c r="Q17" s="61">
        <v>15915</v>
      </c>
      <c r="R17" s="62">
        <f t="shared" ref="R17" si="133">Q17/Q$19*100</f>
        <v>43.148790803600477</v>
      </c>
      <c r="S17" s="61">
        <v>0</v>
      </c>
      <c r="T17" s="107">
        <f t="shared" si="8"/>
        <v>26536</v>
      </c>
      <c r="U17" s="62">
        <f t="shared" si="9"/>
        <v>32.932065824418579</v>
      </c>
      <c r="V17" s="110">
        <v>9998</v>
      </c>
      <c r="W17" s="62">
        <f t="shared" ref="W17" si="134">V17/V$19*100</f>
        <v>24.078801599152257</v>
      </c>
      <c r="X17" s="61">
        <v>14701</v>
      </c>
      <c r="Y17" s="62">
        <f t="shared" ref="Y17" si="135">X17/X$19*100</f>
        <v>42.643731507802983</v>
      </c>
      <c r="Z17" s="61">
        <v>0</v>
      </c>
      <c r="AA17" s="107">
        <f t="shared" si="12"/>
        <v>24699</v>
      </c>
      <c r="AB17" s="62">
        <f t="shared" si="13"/>
        <v>32.500394757618821</v>
      </c>
      <c r="AC17" s="110">
        <v>8826</v>
      </c>
      <c r="AD17" s="62">
        <f>AC17/AC$19*100</f>
        <v>23.773097020955664</v>
      </c>
      <c r="AE17" s="61">
        <v>12641</v>
      </c>
      <c r="AF17" s="62">
        <f t="shared" ref="AF17" si="136">AE17/AE$19*100</f>
        <v>41.785667063334657</v>
      </c>
      <c r="AG17" s="61">
        <v>0</v>
      </c>
      <c r="AH17" s="107">
        <f>AC17+AE17</f>
        <v>21467</v>
      </c>
      <c r="AI17" s="62">
        <f t="shared" ref="AI17" si="137">AH17/AH$19*100</f>
        <v>31.860547953337885</v>
      </c>
      <c r="AJ17" s="110">
        <v>7414</v>
      </c>
      <c r="AK17" s="62">
        <f t="shared" ref="AK17" si="138">AJ17/AJ$19*100</f>
        <v>23.229728036094748</v>
      </c>
      <c r="AL17" s="61">
        <v>10209</v>
      </c>
      <c r="AM17" s="62">
        <f t="shared" ref="AM17" si="139">AL17/AL$19*100</f>
        <v>40.415676959619951</v>
      </c>
      <c r="AN17" s="61">
        <v>0</v>
      </c>
      <c r="AO17" s="107">
        <f>AJ17+AL17</f>
        <v>17623</v>
      </c>
      <c r="AP17" s="62">
        <f t="shared" si="21"/>
        <v>30.822373023646289</v>
      </c>
      <c r="AQ17" s="110">
        <v>5591</v>
      </c>
      <c r="AR17" s="62">
        <f t="shared" si="22"/>
        <v>22.335410674336849</v>
      </c>
      <c r="AS17" s="61">
        <v>7329</v>
      </c>
      <c r="AT17" s="62">
        <f t="shared" si="23"/>
        <v>38.57774502579219</v>
      </c>
      <c r="AU17" s="61">
        <v>0</v>
      </c>
      <c r="AV17" s="107">
        <v>12920</v>
      </c>
      <c r="AW17" s="62">
        <f t="shared" si="24"/>
        <v>29.343629343629345</v>
      </c>
      <c r="AX17" s="110">
        <v>3461</v>
      </c>
      <c r="AY17" s="62">
        <f t="shared" si="25"/>
        <v>20.977028910843082</v>
      </c>
      <c r="AZ17" s="61">
        <v>4171</v>
      </c>
      <c r="BA17" s="62">
        <f t="shared" si="26"/>
        <v>35.371438263229308</v>
      </c>
      <c r="BB17" s="61">
        <v>0</v>
      </c>
      <c r="BC17" s="107">
        <v>7632</v>
      </c>
      <c r="BD17" s="62">
        <f t="shared" si="27"/>
        <v>26.97677706691174</v>
      </c>
      <c r="BE17" s="110">
        <v>1520</v>
      </c>
      <c r="BF17" s="62">
        <f t="shared" si="28"/>
        <v>19.494677440041041</v>
      </c>
      <c r="BG17" s="61">
        <v>1640</v>
      </c>
      <c r="BH17" s="62">
        <f t="shared" si="29"/>
        <v>31.696946269810596</v>
      </c>
      <c r="BI17" s="61">
        <v>0</v>
      </c>
      <c r="BJ17" s="107">
        <v>3160</v>
      </c>
      <c r="BK17" s="62">
        <f t="shared" si="30"/>
        <v>24.362038393338985</v>
      </c>
      <c r="BL17" s="110">
        <v>434</v>
      </c>
      <c r="BM17" s="62">
        <f t="shared" si="31"/>
        <v>19.718309859154928</v>
      </c>
      <c r="BN17" s="61">
        <v>438</v>
      </c>
      <c r="BO17" s="62">
        <f t="shared" si="32"/>
        <v>30.715287517531557</v>
      </c>
      <c r="BP17" s="61">
        <v>0</v>
      </c>
      <c r="BQ17" s="107">
        <f>BL17+BN17</f>
        <v>872</v>
      </c>
      <c r="BR17" s="62">
        <f t="shared" si="34"/>
        <v>24.041907912875654</v>
      </c>
      <c r="BS17" s="110">
        <v>81</v>
      </c>
      <c r="BT17" s="62">
        <f t="shared" si="35"/>
        <v>21.315789473684209</v>
      </c>
      <c r="BU17" s="61">
        <v>82</v>
      </c>
      <c r="BV17" s="62">
        <f t="shared" si="36"/>
        <v>32.800000000000004</v>
      </c>
      <c r="BW17" s="61">
        <v>0</v>
      </c>
      <c r="BX17" s="107">
        <f>BS17+BU17</f>
        <v>163</v>
      </c>
      <c r="BY17" s="62">
        <f t="shared" si="38"/>
        <v>25.873015873015877</v>
      </c>
      <c r="BZ17" s="110">
        <v>8</v>
      </c>
      <c r="CA17" s="62">
        <f t="shared" si="39"/>
        <v>18.604651162790699</v>
      </c>
      <c r="CB17" s="61">
        <v>20</v>
      </c>
      <c r="CC17" s="62">
        <f t="shared" si="40"/>
        <v>41.666666666666671</v>
      </c>
      <c r="CD17" s="61">
        <v>0</v>
      </c>
      <c r="CE17" s="107">
        <f>BZ17+CB17</f>
        <v>28</v>
      </c>
      <c r="CF17" s="62">
        <f t="shared" si="42"/>
        <v>30.76923076923077</v>
      </c>
      <c r="CG17" s="110">
        <v>3</v>
      </c>
      <c r="CH17" s="62">
        <f t="shared" si="43"/>
        <v>14.285714285714285</v>
      </c>
      <c r="CI17" s="61">
        <v>10</v>
      </c>
      <c r="CJ17" s="62">
        <f t="shared" si="44"/>
        <v>52.631578947368418</v>
      </c>
      <c r="CK17" s="61">
        <v>0</v>
      </c>
      <c r="CL17" s="107">
        <v>13</v>
      </c>
      <c r="CM17" s="62">
        <f t="shared" si="45"/>
        <v>32.5</v>
      </c>
      <c r="CN17" s="110">
        <v>0</v>
      </c>
      <c r="CO17" s="62">
        <f t="shared" si="46"/>
        <v>0</v>
      </c>
      <c r="CP17" s="61">
        <v>2</v>
      </c>
      <c r="CQ17" s="62">
        <f t="shared" si="47"/>
        <v>50</v>
      </c>
      <c r="CR17" s="61">
        <v>0</v>
      </c>
      <c r="CS17" s="107">
        <v>2</v>
      </c>
      <c r="CT17" s="62">
        <f t="shared" si="48"/>
        <v>25</v>
      </c>
      <c r="CU17" s="110">
        <v>0</v>
      </c>
      <c r="CV17" s="62">
        <f t="shared" si="49"/>
        <v>0</v>
      </c>
      <c r="CW17" s="61">
        <v>1</v>
      </c>
      <c r="CX17" s="62">
        <f t="shared" si="50"/>
        <v>50</v>
      </c>
      <c r="CY17" s="61">
        <v>0</v>
      </c>
      <c r="CZ17" s="107">
        <f>CU17+CW17</f>
        <v>1</v>
      </c>
      <c r="DA17" s="62">
        <f t="shared" si="52"/>
        <v>33.333333333333329</v>
      </c>
      <c r="DB17" s="110">
        <v>0</v>
      </c>
      <c r="DC17" s="62">
        <v>0</v>
      </c>
      <c r="DD17" s="61">
        <v>0</v>
      </c>
      <c r="DE17" s="62">
        <f t="shared" si="53"/>
        <v>0</v>
      </c>
      <c r="DF17" s="61">
        <v>0</v>
      </c>
      <c r="DG17" s="107">
        <f>DB17+DD17</f>
        <v>0</v>
      </c>
      <c r="DH17" s="62">
        <f t="shared" si="55"/>
        <v>0</v>
      </c>
      <c r="DI17" s="110">
        <v>0</v>
      </c>
      <c r="DJ17" s="62">
        <v>0</v>
      </c>
      <c r="DK17" s="61">
        <v>0</v>
      </c>
      <c r="DL17" s="62">
        <f t="shared" si="56"/>
        <v>0</v>
      </c>
      <c r="DM17" s="61">
        <v>0</v>
      </c>
      <c r="DN17" s="107">
        <f>DI17+DK17</f>
        <v>0</v>
      </c>
      <c r="DO17" s="62">
        <f t="shared" si="58"/>
        <v>0</v>
      </c>
      <c r="DP17" s="110">
        <v>0</v>
      </c>
      <c r="DQ17" s="62">
        <v>0</v>
      </c>
      <c r="DR17" s="61">
        <v>0</v>
      </c>
      <c r="DS17" s="62">
        <v>0</v>
      </c>
      <c r="DT17" s="61">
        <v>0</v>
      </c>
      <c r="DU17" s="190">
        <f>DP17+DR17</f>
        <v>0</v>
      </c>
      <c r="DV17" s="63">
        <v>0</v>
      </c>
    </row>
    <row r="18" spans="1:994" s="6" customFormat="1" ht="12.75">
      <c r="A18" s="42"/>
      <c r="B18" s="65"/>
      <c r="C18" s="66"/>
      <c r="D18" s="67"/>
      <c r="E18" s="66"/>
      <c r="F18" s="67"/>
      <c r="G18" s="68"/>
      <c r="H18" s="110"/>
      <c r="I18" s="64"/>
      <c r="J18" s="61"/>
      <c r="K18" s="64"/>
      <c r="L18" s="61"/>
      <c r="M18" s="61"/>
      <c r="N18" s="64"/>
      <c r="O18" s="110"/>
      <c r="P18" s="64"/>
      <c r="Q18" s="61"/>
      <c r="R18" s="64"/>
      <c r="S18" s="61"/>
      <c r="T18" s="61"/>
      <c r="U18" s="64"/>
      <c r="V18" s="110"/>
      <c r="W18" s="64"/>
      <c r="X18" s="61"/>
      <c r="Y18" s="64"/>
      <c r="Z18" s="61"/>
      <c r="AA18" s="61"/>
      <c r="AB18" s="64"/>
      <c r="AC18" s="110"/>
      <c r="AD18" s="64"/>
      <c r="AE18" s="61"/>
      <c r="AF18" s="64"/>
      <c r="AG18" s="61"/>
      <c r="AH18" s="61"/>
      <c r="AI18" s="64"/>
      <c r="AJ18" s="110"/>
      <c r="AK18" s="64"/>
      <c r="AL18" s="61"/>
      <c r="AM18" s="64"/>
      <c r="AN18" s="61"/>
      <c r="AO18" s="61"/>
      <c r="AP18" s="64"/>
      <c r="AQ18" s="110"/>
      <c r="AR18" s="64"/>
      <c r="AS18" s="61"/>
      <c r="AT18" s="64"/>
      <c r="AU18" s="61"/>
      <c r="AV18" s="61"/>
      <c r="AW18" s="64"/>
      <c r="AX18" s="110"/>
      <c r="AY18" s="64"/>
      <c r="AZ18" s="61"/>
      <c r="BA18" s="64"/>
      <c r="BB18" s="61"/>
      <c r="BC18" s="61"/>
      <c r="BD18" s="64"/>
      <c r="BE18" s="110"/>
      <c r="BF18" s="64"/>
      <c r="BG18" s="61"/>
      <c r="BH18" s="64"/>
      <c r="BI18" s="61"/>
      <c r="BJ18" s="61"/>
      <c r="BK18" s="64"/>
      <c r="BL18" s="110"/>
      <c r="BM18" s="64"/>
      <c r="BN18" s="61"/>
      <c r="BO18" s="64"/>
      <c r="BP18" s="61"/>
      <c r="BQ18" s="61"/>
      <c r="BR18" s="64"/>
      <c r="BS18" s="110"/>
      <c r="BT18" s="64"/>
      <c r="BU18" s="61"/>
      <c r="BV18" s="64"/>
      <c r="BW18" s="61"/>
      <c r="BX18" s="61"/>
      <c r="BY18" s="64"/>
      <c r="BZ18" s="110"/>
      <c r="CA18" s="64"/>
      <c r="CB18" s="61"/>
      <c r="CC18" s="64"/>
      <c r="CD18" s="61"/>
      <c r="CE18" s="61"/>
      <c r="CF18" s="64"/>
      <c r="CG18" s="110"/>
      <c r="CH18" s="64"/>
      <c r="CI18" s="61"/>
      <c r="CJ18" s="64"/>
      <c r="CK18" s="61"/>
      <c r="CL18" s="61"/>
      <c r="CM18" s="64"/>
      <c r="CN18" s="110"/>
      <c r="CO18" s="64"/>
      <c r="CP18" s="61"/>
      <c r="CQ18" s="64"/>
      <c r="CR18" s="61"/>
      <c r="CS18" s="61"/>
      <c r="CT18" s="64"/>
      <c r="CU18" s="110"/>
      <c r="CV18" s="64"/>
      <c r="CW18" s="61"/>
      <c r="CX18" s="64"/>
      <c r="CY18" s="61"/>
      <c r="CZ18" s="61"/>
      <c r="DA18" s="64"/>
      <c r="DB18" s="110"/>
      <c r="DC18" s="64"/>
      <c r="DD18" s="61"/>
      <c r="DE18" s="64"/>
      <c r="DF18" s="61"/>
      <c r="DG18" s="61"/>
      <c r="DH18" s="64"/>
      <c r="DI18" s="110"/>
      <c r="DJ18" s="64"/>
      <c r="DK18" s="61"/>
      <c r="DL18" s="64"/>
      <c r="DM18" s="61"/>
      <c r="DN18" s="61"/>
      <c r="DO18" s="64"/>
      <c r="DP18" s="110"/>
      <c r="DQ18" s="64"/>
      <c r="DR18" s="61"/>
      <c r="DS18" s="64"/>
      <c r="DT18" s="61"/>
      <c r="DU18" s="61"/>
      <c r="DV18" s="69"/>
    </row>
    <row r="19" spans="1:994" s="7" customFormat="1" ht="12.75">
      <c r="A19" s="9" t="s">
        <v>7</v>
      </c>
      <c r="B19" s="56">
        <f t="shared" ref="B19:G19" si="140">SUM(B7:B17)</f>
        <v>161128679</v>
      </c>
      <c r="C19" s="70">
        <f t="shared" si="140"/>
        <v>100</v>
      </c>
      <c r="D19" s="58">
        <f t="shared" si="140"/>
        <v>166038755</v>
      </c>
      <c r="E19" s="70">
        <f t="shared" si="140"/>
        <v>100</v>
      </c>
      <c r="F19" s="58">
        <f t="shared" si="140"/>
        <v>327167434</v>
      </c>
      <c r="G19" s="71">
        <f t="shared" si="140"/>
        <v>99.999999999999986</v>
      </c>
      <c r="H19" s="191">
        <f t="shared" ref="H19:M19" si="141">SUM(H7:H18)</f>
        <v>44077</v>
      </c>
      <c r="I19" s="72">
        <f t="shared" si="141"/>
        <v>100</v>
      </c>
      <c r="J19" s="182">
        <f t="shared" si="141"/>
        <v>37294</v>
      </c>
      <c r="K19" s="72">
        <f t="shared" si="141"/>
        <v>100</v>
      </c>
      <c r="L19" s="182">
        <f t="shared" si="141"/>
        <v>0</v>
      </c>
      <c r="M19" s="182">
        <f t="shared" si="141"/>
        <v>81371</v>
      </c>
      <c r="N19" s="72">
        <f>SUM(N7:N17)</f>
        <v>100.00000000000001</v>
      </c>
      <c r="O19" s="191">
        <f>SUM(O7:O18)</f>
        <v>43694</v>
      </c>
      <c r="P19" s="72">
        <f>SUM(P7:P18)</f>
        <v>100</v>
      </c>
      <c r="Q19" s="182">
        <f>SUM(Q7:Q18)</f>
        <v>36884</v>
      </c>
      <c r="R19" s="72">
        <f>SUM(R7:R18)</f>
        <v>100</v>
      </c>
      <c r="S19" s="182">
        <v>0</v>
      </c>
      <c r="T19" s="182">
        <f>SUM(T7:T18)</f>
        <v>80578</v>
      </c>
      <c r="U19" s="72">
        <f>SUM(U7:U17)</f>
        <v>100</v>
      </c>
      <c r="V19" s="191">
        <f>SUM(V7:V18)</f>
        <v>41522</v>
      </c>
      <c r="W19" s="72">
        <f>SUM(W7:W18)</f>
        <v>100</v>
      </c>
      <c r="X19" s="182">
        <f>SUM(X7:X18)</f>
        <v>34474</v>
      </c>
      <c r="Y19" s="72">
        <f>SUM(Y7:Y18)</f>
        <v>100</v>
      </c>
      <c r="Z19" s="182">
        <v>0</v>
      </c>
      <c r="AA19" s="182">
        <f>SUM(AA7:AA18)</f>
        <v>75996</v>
      </c>
      <c r="AB19" s="72">
        <f>SUM(AB7:AB17)</f>
        <v>100</v>
      </c>
      <c r="AC19" s="191">
        <f>SUM(AC7:AC18)</f>
        <v>37126</v>
      </c>
      <c r="AD19" s="72">
        <f>SUM(AD7:AD17)</f>
        <v>99.999999999999986</v>
      </c>
      <c r="AE19" s="182">
        <f>SUM(AE7:AE18)</f>
        <v>30252</v>
      </c>
      <c r="AF19" s="72">
        <f>SUM(AF7:AF17)</f>
        <v>100</v>
      </c>
      <c r="AG19" s="182">
        <v>0</v>
      </c>
      <c r="AH19" s="182">
        <f>SUM(AH7:AH18)</f>
        <v>67378</v>
      </c>
      <c r="AI19" s="72">
        <f>SUM(AI7:AI17)</f>
        <v>100.00000000000001</v>
      </c>
      <c r="AJ19" s="191">
        <f>SUM(AJ7:AJ18)</f>
        <v>31916</v>
      </c>
      <c r="AK19" s="72">
        <f>SUM(AK7:AK17)</f>
        <v>100</v>
      </c>
      <c r="AL19" s="182">
        <f>SUM(AL7:AL18)</f>
        <v>25260</v>
      </c>
      <c r="AM19" s="72">
        <f>SUM(AM7:AM17)</f>
        <v>100</v>
      </c>
      <c r="AN19" s="182">
        <v>0</v>
      </c>
      <c r="AO19" s="182">
        <f>SUM(AO7:AO18)</f>
        <v>57176</v>
      </c>
      <c r="AP19" s="72">
        <f>SUM(AP7:AP17)</f>
        <v>100.00000000000001</v>
      </c>
      <c r="AQ19" s="191">
        <f>SUM(AQ7:AQ18)</f>
        <v>25032</v>
      </c>
      <c r="AR19" s="72">
        <f>SUM(AR7:AR17)</f>
        <v>100</v>
      </c>
      <c r="AS19" s="182">
        <f>SUM(AS7:AS18)</f>
        <v>18998</v>
      </c>
      <c r="AT19" s="72">
        <f>SUM(AT7:AT17)</f>
        <v>100</v>
      </c>
      <c r="AU19" s="182">
        <v>0</v>
      </c>
      <c r="AV19" s="182">
        <f>SUM(AV7:AV18)</f>
        <v>44030</v>
      </c>
      <c r="AW19" s="72">
        <f>SUM(AW7:AW17)</f>
        <v>100</v>
      </c>
      <c r="AX19" s="191">
        <f>SUM(AX7:AX18)</f>
        <v>16499</v>
      </c>
      <c r="AY19" s="72">
        <f>SUM(AY7:AY17)</f>
        <v>100</v>
      </c>
      <c r="AZ19" s="182">
        <f>SUM(AZ7:AZ18)</f>
        <v>11792</v>
      </c>
      <c r="BA19" s="72">
        <f>SUM(BA7:BA17)</f>
        <v>100</v>
      </c>
      <c r="BB19" s="182">
        <v>0</v>
      </c>
      <c r="BC19" s="182">
        <f>SUM(BC7:BC18)</f>
        <v>28291</v>
      </c>
      <c r="BD19" s="72">
        <f>SUM(BD7:BD17)</f>
        <v>100</v>
      </c>
      <c r="BE19" s="191">
        <f>SUM(BE7:BE18)</f>
        <v>7797</v>
      </c>
      <c r="BF19" s="72">
        <f>SUM(BF7:BF18)</f>
        <v>100</v>
      </c>
      <c r="BG19" s="182">
        <f>SUM(BG7:BG18)</f>
        <v>5174</v>
      </c>
      <c r="BH19" s="72">
        <f>SUM(BH7:BH18)</f>
        <v>100</v>
      </c>
      <c r="BI19" s="182">
        <v>0</v>
      </c>
      <c r="BJ19" s="182">
        <f>SUM(BJ7:BJ18)</f>
        <v>12971</v>
      </c>
      <c r="BK19" s="72">
        <f>SUM(BK7:BK17)</f>
        <v>100</v>
      </c>
      <c r="BL19" s="191">
        <f>SUM(BL7:BL18)</f>
        <v>2201</v>
      </c>
      <c r="BM19" s="72">
        <f>SUM(BM7:BM18)</f>
        <v>100</v>
      </c>
      <c r="BN19" s="182">
        <f>SUM(BN7:BN18)</f>
        <v>1426</v>
      </c>
      <c r="BO19" s="72">
        <f>SUM(BO7:BO18)</f>
        <v>100</v>
      </c>
      <c r="BP19" s="182">
        <v>0</v>
      </c>
      <c r="BQ19" s="182">
        <f>SUM(BQ7:BQ18)</f>
        <v>3627</v>
      </c>
      <c r="BR19" s="72">
        <f>SUM(BR7:BR17)</f>
        <v>100.00000000000001</v>
      </c>
      <c r="BS19" s="191">
        <f>SUM(BS7:BS18)</f>
        <v>380</v>
      </c>
      <c r="BT19" s="72">
        <f>SUM(BT7:BT18)</f>
        <v>99.999999999999986</v>
      </c>
      <c r="BU19" s="182">
        <f>SUM(BU7:BU18)</f>
        <v>250</v>
      </c>
      <c r="BV19" s="72">
        <f>SUM(BV7:BV18)</f>
        <v>100</v>
      </c>
      <c r="BW19" s="182">
        <v>0</v>
      </c>
      <c r="BX19" s="182">
        <f>SUM(BX7:BX18)</f>
        <v>630</v>
      </c>
      <c r="BY19" s="72">
        <f>SUM(BY7:BY17)</f>
        <v>100</v>
      </c>
      <c r="BZ19" s="191">
        <f>SUM(BZ7:BZ18)</f>
        <v>43</v>
      </c>
      <c r="CA19" s="72">
        <f>SUM(CA7:CA18)</f>
        <v>100</v>
      </c>
      <c r="CB19" s="182">
        <f>SUM(CB7:CB18)</f>
        <v>48</v>
      </c>
      <c r="CC19" s="72">
        <f>SUM(CC7:CC18)</f>
        <v>100</v>
      </c>
      <c r="CD19" s="182">
        <v>0</v>
      </c>
      <c r="CE19" s="182">
        <f>SUM(CE7:CE18)</f>
        <v>91</v>
      </c>
      <c r="CF19" s="72">
        <f>SUM(CF7:CF17)</f>
        <v>100</v>
      </c>
      <c r="CG19" s="191">
        <f>SUM(CG7:CG18)</f>
        <v>21</v>
      </c>
      <c r="CH19" s="72">
        <f>SUM(CH7:CH18)</f>
        <v>99.999999999999972</v>
      </c>
      <c r="CI19" s="182">
        <f>SUM(CI7:CI18)</f>
        <v>19</v>
      </c>
      <c r="CJ19" s="72">
        <f>SUM(CJ7:CJ18)</f>
        <v>100</v>
      </c>
      <c r="CK19" s="182">
        <v>0</v>
      </c>
      <c r="CL19" s="182">
        <f>SUM(CL7:CL18)</f>
        <v>40</v>
      </c>
      <c r="CM19" s="72">
        <f>SUM(CM7:CM17)</f>
        <v>100</v>
      </c>
      <c r="CN19" s="191">
        <f>SUM(CN7:CN18)</f>
        <v>4</v>
      </c>
      <c r="CO19" s="72">
        <f>SUM(CO7:CO18)</f>
        <v>100</v>
      </c>
      <c r="CP19" s="182">
        <f>SUM(CP7:CP18)</f>
        <v>4</v>
      </c>
      <c r="CQ19" s="72">
        <f>SUM(CQ7:CQ18)</f>
        <v>100</v>
      </c>
      <c r="CR19" s="182">
        <v>0</v>
      </c>
      <c r="CS19" s="182">
        <f>SUM(CS7:CS18)</f>
        <v>8</v>
      </c>
      <c r="CT19" s="72">
        <f>SUM(CT7:CT17)</f>
        <v>100</v>
      </c>
      <c r="CU19" s="191">
        <f>SUM(CU7:CU18)</f>
        <v>1</v>
      </c>
      <c r="CV19" s="72">
        <f>SUM(CV7:CV18)</f>
        <v>100</v>
      </c>
      <c r="CW19" s="182">
        <f>SUM(CW7:CW18)</f>
        <v>2</v>
      </c>
      <c r="CX19" s="72">
        <f>SUM(CX7:CX18)</f>
        <v>100</v>
      </c>
      <c r="CY19" s="182">
        <v>0</v>
      </c>
      <c r="CZ19" s="182">
        <f>SUM(CZ7:CZ18)</f>
        <v>3</v>
      </c>
      <c r="DA19" s="72">
        <f>SUM(DA7:DA17)</f>
        <v>99.999999999999986</v>
      </c>
      <c r="DB19" s="191">
        <f>SUM(DB7:DB18)</f>
        <v>0</v>
      </c>
      <c r="DC19" s="72">
        <f>SUM(DC7:DC18)</f>
        <v>0</v>
      </c>
      <c r="DD19" s="182">
        <f>SUM(DD7:DD18)</f>
        <v>1</v>
      </c>
      <c r="DE19" s="72">
        <f>SUM(DE7:DE18)</f>
        <v>100</v>
      </c>
      <c r="DF19" s="182">
        <v>0</v>
      </c>
      <c r="DG19" s="182">
        <f>SUM(DG7:DG18)</f>
        <v>1</v>
      </c>
      <c r="DH19" s="72">
        <f>SUM(DH7:DH17)</f>
        <v>100</v>
      </c>
      <c r="DI19" s="191">
        <f>SUM(DI7:DI18)</f>
        <v>0</v>
      </c>
      <c r="DJ19" s="72">
        <f>SUM(DJ7:DJ18)</f>
        <v>0</v>
      </c>
      <c r="DK19" s="182">
        <f>SUM(DK7:DK18)</f>
        <v>1</v>
      </c>
      <c r="DL19" s="72">
        <f>SUM(DL7:DL18)</f>
        <v>100</v>
      </c>
      <c r="DM19" s="182">
        <v>0</v>
      </c>
      <c r="DN19" s="182">
        <f>SUM(DN7:DN18)</f>
        <v>1</v>
      </c>
      <c r="DO19" s="72">
        <f>SUM(DO7:DO17)</f>
        <v>100</v>
      </c>
      <c r="DP19" s="191">
        <f>SUM(DP7:DP18)</f>
        <v>0</v>
      </c>
      <c r="DQ19" s="72">
        <v>0</v>
      </c>
      <c r="DR19" s="182">
        <f>SUM(DR7:DR18)</f>
        <v>0</v>
      </c>
      <c r="DS19" s="72">
        <v>0</v>
      </c>
      <c r="DT19" s="182">
        <v>0</v>
      </c>
      <c r="DU19" s="182">
        <f>SUM(DU7:DU18)</f>
        <v>0</v>
      </c>
      <c r="DV19" s="178">
        <v>0</v>
      </c>
    </row>
    <row r="20" spans="1:994" s="6" customFormat="1" ht="12.75">
      <c r="A20" s="10"/>
      <c r="B20" s="65"/>
      <c r="C20" s="67"/>
      <c r="D20" s="67"/>
      <c r="E20" s="67"/>
      <c r="F20" s="67"/>
      <c r="G20" s="73"/>
      <c r="H20" s="110"/>
      <c r="I20" s="61"/>
      <c r="J20" s="61"/>
      <c r="K20" s="61"/>
      <c r="L20" s="61"/>
      <c r="M20" s="61"/>
      <c r="N20" s="74"/>
      <c r="O20" s="110"/>
      <c r="P20" s="61"/>
      <c r="Q20" s="61"/>
      <c r="R20" s="61"/>
      <c r="S20" s="61"/>
      <c r="T20" s="61"/>
      <c r="U20" s="74"/>
      <c r="V20" s="110"/>
      <c r="W20" s="61"/>
      <c r="X20" s="61"/>
      <c r="Y20" s="61"/>
      <c r="Z20" s="61"/>
      <c r="AA20" s="61"/>
      <c r="AB20" s="74"/>
      <c r="AC20" s="110"/>
      <c r="AD20" s="61"/>
      <c r="AE20" s="61"/>
      <c r="AF20" s="61"/>
      <c r="AG20" s="61"/>
      <c r="AH20" s="61"/>
      <c r="AI20" s="61"/>
      <c r="AJ20" s="110"/>
      <c r="AK20" s="61"/>
      <c r="AL20" s="61"/>
      <c r="AM20" s="61"/>
      <c r="AN20" s="61"/>
      <c r="AO20" s="61"/>
      <c r="AP20" s="74"/>
      <c r="AQ20" s="110"/>
      <c r="AR20" s="61"/>
      <c r="AS20" s="61"/>
      <c r="AT20" s="61"/>
      <c r="AU20" s="61"/>
      <c r="AV20" s="61"/>
      <c r="AW20" s="74"/>
      <c r="AX20" s="110"/>
      <c r="AY20" s="61"/>
      <c r="AZ20" s="61"/>
      <c r="BA20" s="61"/>
      <c r="BB20" s="61"/>
      <c r="BC20" s="61"/>
      <c r="BD20" s="74"/>
      <c r="BE20" s="110"/>
      <c r="BF20" s="61"/>
      <c r="BG20" s="61"/>
      <c r="BH20" s="61"/>
      <c r="BI20" s="61"/>
      <c r="BJ20" s="61"/>
      <c r="BK20" s="74"/>
      <c r="BL20" s="110"/>
      <c r="BM20" s="61"/>
      <c r="BN20" s="61"/>
      <c r="BO20" s="61"/>
      <c r="BP20" s="61"/>
      <c r="BQ20" s="61"/>
      <c r="BR20" s="74"/>
      <c r="BS20" s="110"/>
      <c r="BT20" s="61"/>
      <c r="BU20" s="61"/>
      <c r="BV20" s="61"/>
      <c r="BW20" s="61"/>
      <c r="BX20" s="61"/>
      <c r="BY20" s="74"/>
      <c r="BZ20" s="110"/>
      <c r="CA20" s="61"/>
      <c r="CB20" s="61"/>
      <c r="CC20" s="61"/>
      <c r="CD20" s="61"/>
      <c r="CE20" s="61"/>
      <c r="CF20" s="74"/>
      <c r="CG20" s="110"/>
      <c r="CH20" s="61"/>
      <c r="CI20" s="61"/>
      <c r="CJ20" s="61"/>
      <c r="CK20" s="61"/>
      <c r="CL20" s="61"/>
      <c r="CM20" s="74"/>
      <c r="CN20" s="110"/>
      <c r="CO20" s="61"/>
      <c r="CP20" s="61"/>
      <c r="CQ20" s="61"/>
      <c r="CR20" s="61"/>
      <c r="CS20" s="61"/>
      <c r="CT20" s="74"/>
      <c r="CU20" s="110"/>
      <c r="CV20" s="61"/>
      <c r="CW20" s="61"/>
      <c r="CX20" s="61"/>
      <c r="CY20" s="61"/>
      <c r="CZ20" s="61"/>
      <c r="DA20" s="74"/>
      <c r="DB20" s="110"/>
      <c r="DC20" s="61"/>
      <c r="DD20" s="61"/>
      <c r="DE20" s="61"/>
      <c r="DF20" s="61"/>
      <c r="DG20" s="61"/>
      <c r="DH20" s="74"/>
      <c r="DI20" s="110"/>
      <c r="DJ20" s="61"/>
      <c r="DK20" s="61"/>
      <c r="DL20" s="61"/>
      <c r="DM20" s="61"/>
      <c r="DN20" s="61"/>
      <c r="DO20" s="74"/>
      <c r="DP20" s="110"/>
      <c r="DQ20" s="61"/>
      <c r="DR20" s="61"/>
      <c r="DS20" s="61"/>
      <c r="DT20" s="61"/>
      <c r="DU20" s="61"/>
      <c r="DV20" s="74"/>
    </row>
    <row r="21" spans="1:994" s="6" customFormat="1" ht="12.75">
      <c r="A21" s="10" t="s">
        <v>6</v>
      </c>
      <c r="B21" s="75">
        <v>0</v>
      </c>
      <c r="C21" s="76"/>
      <c r="D21" s="76">
        <v>0</v>
      </c>
      <c r="E21" s="76"/>
      <c r="F21" s="76">
        <v>0</v>
      </c>
      <c r="G21" s="77"/>
      <c r="H21" s="128">
        <v>0</v>
      </c>
      <c r="I21" s="129"/>
      <c r="J21" s="129">
        <v>0</v>
      </c>
      <c r="K21" s="129"/>
      <c r="L21" s="130">
        <v>1</v>
      </c>
      <c r="M21" s="129">
        <v>1</v>
      </c>
      <c r="N21" s="131"/>
      <c r="O21" s="128">
        <v>0</v>
      </c>
      <c r="P21" s="129"/>
      <c r="Q21" s="129">
        <v>0</v>
      </c>
      <c r="R21" s="129"/>
      <c r="S21" s="130">
        <v>1</v>
      </c>
      <c r="T21" s="129">
        <v>1</v>
      </c>
      <c r="U21" s="131"/>
      <c r="V21" s="128">
        <v>0</v>
      </c>
      <c r="W21" s="129"/>
      <c r="X21" s="129">
        <v>0</v>
      </c>
      <c r="Y21" s="129"/>
      <c r="Z21" s="130">
        <v>1</v>
      </c>
      <c r="AA21" s="129">
        <v>1</v>
      </c>
      <c r="AB21" s="131"/>
      <c r="AC21" s="128">
        <v>0</v>
      </c>
      <c r="AD21" s="129"/>
      <c r="AE21" s="129">
        <v>0</v>
      </c>
      <c r="AF21" s="129"/>
      <c r="AG21" s="130">
        <v>1</v>
      </c>
      <c r="AH21" s="129">
        <v>1</v>
      </c>
      <c r="AI21" s="129"/>
      <c r="AJ21" s="128">
        <v>0</v>
      </c>
      <c r="AK21" s="129"/>
      <c r="AL21" s="129">
        <v>0</v>
      </c>
      <c r="AM21" s="129"/>
      <c r="AN21" s="130">
        <v>1</v>
      </c>
      <c r="AO21" s="129">
        <v>1</v>
      </c>
      <c r="AP21" s="129"/>
      <c r="AQ21" s="128">
        <v>0</v>
      </c>
      <c r="AR21" s="129"/>
      <c r="AS21" s="129">
        <v>0</v>
      </c>
      <c r="AT21" s="129"/>
      <c r="AU21" s="130">
        <v>1</v>
      </c>
      <c r="AV21" s="129">
        <v>1</v>
      </c>
      <c r="AW21" s="129"/>
      <c r="AX21" s="128">
        <v>0</v>
      </c>
      <c r="AY21" s="129"/>
      <c r="AZ21" s="129">
        <v>0</v>
      </c>
      <c r="BA21" s="129"/>
      <c r="BB21" s="130">
        <v>1</v>
      </c>
      <c r="BC21" s="129">
        <v>1</v>
      </c>
      <c r="BD21" s="129"/>
      <c r="BE21" s="128">
        <v>0</v>
      </c>
      <c r="BF21" s="129"/>
      <c r="BG21" s="129">
        <v>0</v>
      </c>
      <c r="BH21" s="129"/>
      <c r="BI21" s="130">
        <v>1</v>
      </c>
      <c r="BJ21" s="129">
        <v>1</v>
      </c>
      <c r="BK21" s="129"/>
      <c r="BL21" s="128">
        <v>0</v>
      </c>
      <c r="BM21" s="129"/>
      <c r="BN21" s="129">
        <v>0</v>
      </c>
      <c r="BO21" s="129"/>
      <c r="BP21" s="130">
        <v>0</v>
      </c>
      <c r="BQ21" s="129">
        <v>0</v>
      </c>
      <c r="BR21" s="129"/>
      <c r="BS21" s="128">
        <v>0</v>
      </c>
      <c r="BT21" s="129"/>
      <c r="BU21" s="129">
        <v>0</v>
      </c>
      <c r="BV21" s="129"/>
      <c r="BW21" s="130">
        <v>0</v>
      </c>
      <c r="BX21" s="129">
        <v>0</v>
      </c>
      <c r="BY21" s="129"/>
      <c r="BZ21" s="128">
        <v>0</v>
      </c>
      <c r="CA21" s="129"/>
      <c r="CB21" s="129">
        <v>0</v>
      </c>
      <c r="CC21" s="129"/>
      <c r="CD21" s="130">
        <v>0</v>
      </c>
      <c r="CE21" s="129">
        <v>0</v>
      </c>
      <c r="CF21" s="129"/>
      <c r="CG21" s="128">
        <v>0</v>
      </c>
      <c r="CH21" s="129"/>
      <c r="CI21" s="129">
        <v>0</v>
      </c>
      <c r="CJ21" s="129"/>
      <c r="CK21" s="130">
        <v>0</v>
      </c>
      <c r="CL21" s="129">
        <v>0</v>
      </c>
      <c r="CM21" s="129"/>
      <c r="CN21" s="128">
        <v>0</v>
      </c>
      <c r="CO21" s="129"/>
      <c r="CP21" s="129">
        <v>0</v>
      </c>
      <c r="CQ21" s="129"/>
      <c r="CR21" s="130">
        <v>0</v>
      </c>
      <c r="CS21" s="129">
        <v>0</v>
      </c>
      <c r="CT21" s="129"/>
      <c r="CU21" s="128">
        <v>0</v>
      </c>
      <c r="CV21" s="129"/>
      <c r="CW21" s="129">
        <v>0</v>
      </c>
      <c r="CX21" s="129"/>
      <c r="CY21" s="130">
        <v>0</v>
      </c>
      <c r="CZ21" s="129">
        <v>0</v>
      </c>
      <c r="DA21" s="129"/>
      <c r="DB21" s="128">
        <v>0</v>
      </c>
      <c r="DC21" s="129"/>
      <c r="DD21" s="129">
        <v>0</v>
      </c>
      <c r="DE21" s="129"/>
      <c r="DF21" s="130">
        <v>0</v>
      </c>
      <c r="DG21" s="129">
        <v>0</v>
      </c>
      <c r="DH21" s="129"/>
      <c r="DI21" s="128">
        <v>0</v>
      </c>
      <c r="DJ21" s="129"/>
      <c r="DK21" s="129">
        <v>0</v>
      </c>
      <c r="DL21" s="129"/>
      <c r="DM21" s="130">
        <v>0</v>
      </c>
      <c r="DN21" s="129">
        <v>0</v>
      </c>
      <c r="DO21" s="129"/>
      <c r="DP21" s="128">
        <v>0</v>
      </c>
      <c r="DQ21" s="129"/>
      <c r="DR21" s="129">
        <v>0</v>
      </c>
      <c r="DS21" s="129"/>
      <c r="DT21" s="130">
        <v>0</v>
      </c>
      <c r="DU21" s="129">
        <v>0</v>
      </c>
      <c r="DV21" s="129"/>
    </row>
    <row r="22" spans="1:994" s="4" customFormat="1" ht="12.75">
      <c r="A22" s="8" t="s">
        <v>8</v>
      </c>
      <c r="B22" s="179">
        <f>B19+B21</f>
        <v>161128679</v>
      </c>
      <c r="C22" s="180"/>
      <c r="D22" s="180">
        <f>D19+D21</f>
        <v>166038755</v>
      </c>
      <c r="E22" s="180"/>
      <c r="F22" s="181">
        <f>F19+F21</f>
        <v>327167434</v>
      </c>
      <c r="G22" s="180"/>
      <c r="H22" s="79">
        <f>H19+H21</f>
        <v>44077</v>
      </c>
      <c r="I22" s="80"/>
      <c r="J22" s="80">
        <f t="shared" ref="J22" si="142">J19+J21</f>
        <v>37294</v>
      </c>
      <c r="K22" s="80"/>
      <c r="L22" s="80">
        <f t="shared" ref="L22" si="143">L19+L21</f>
        <v>1</v>
      </c>
      <c r="M22" s="80">
        <f>H22+J22+L22</f>
        <v>81372</v>
      </c>
      <c r="N22" s="78"/>
      <c r="O22" s="79">
        <f>O19+O21</f>
        <v>43694</v>
      </c>
      <c r="P22" s="80"/>
      <c r="Q22" s="80">
        <f t="shared" ref="Q22:S22" si="144">Q19+Q21</f>
        <v>36884</v>
      </c>
      <c r="R22" s="80"/>
      <c r="S22" s="80">
        <f t="shared" si="144"/>
        <v>1</v>
      </c>
      <c r="T22" s="80">
        <f>O22+Q22+S22</f>
        <v>80579</v>
      </c>
      <c r="U22" s="78"/>
      <c r="V22" s="79">
        <f>V19+V21</f>
        <v>41522</v>
      </c>
      <c r="W22" s="80"/>
      <c r="X22" s="80">
        <f t="shared" ref="X22" si="145">X19+X21</f>
        <v>34474</v>
      </c>
      <c r="Y22" s="80"/>
      <c r="Z22" s="80">
        <f t="shared" ref="Z22" si="146">Z19+Z21</f>
        <v>1</v>
      </c>
      <c r="AA22" s="80">
        <f>V22+X22+Z22</f>
        <v>75997</v>
      </c>
      <c r="AB22" s="78"/>
      <c r="AC22" s="79">
        <f>AC19+AC21</f>
        <v>37126</v>
      </c>
      <c r="AD22" s="80"/>
      <c r="AE22" s="80">
        <f t="shared" ref="AE22" si="147">AE19+AE21</f>
        <v>30252</v>
      </c>
      <c r="AF22" s="80"/>
      <c r="AG22" s="80">
        <f t="shared" ref="AG22" si="148">AG19+AG21</f>
        <v>1</v>
      </c>
      <c r="AH22" s="80">
        <f>AC22+AE22+AG22</f>
        <v>67379</v>
      </c>
      <c r="AI22" s="78"/>
      <c r="AJ22" s="79">
        <f>AJ19+AJ21</f>
        <v>31916</v>
      </c>
      <c r="AK22" s="80"/>
      <c r="AL22" s="80">
        <f t="shared" ref="AL22" si="149">AL19+AL21</f>
        <v>25260</v>
      </c>
      <c r="AM22" s="80"/>
      <c r="AN22" s="80">
        <f t="shared" ref="AN22" si="150">AN19+AN21</f>
        <v>1</v>
      </c>
      <c r="AO22" s="80">
        <f>AJ22+AL22+AN22</f>
        <v>57177</v>
      </c>
      <c r="AP22" s="78"/>
      <c r="AQ22" s="79">
        <f>AQ19+AQ21</f>
        <v>25032</v>
      </c>
      <c r="AR22" s="80"/>
      <c r="AS22" s="80">
        <f t="shared" ref="AS22" si="151">AS19+AS21</f>
        <v>18998</v>
      </c>
      <c r="AT22" s="80"/>
      <c r="AU22" s="80">
        <f t="shared" ref="AU22" si="152">AU19+AU21</f>
        <v>1</v>
      </c>
      <c r="AV22" s="80">
        <f>AQ22+AS22+AU22</f>
        <v>44031</v>
      </c>
      <c r="AW22" s="78"/>
      <c r="AX22" s="79">
        <f>AX19+AX21</f>
        <v>16499</v>
      </c>
      <c r="AY22" s="80"/>
      <c r="AZ22" s="80">
        <f t="shared" ref="AZ22" si="153">AZ19+AZ21</f>
        <v>11792</v>
      </c>
      <c r="BA22" s="80"/>
      <c r="BB22" s="80">
        <f t="shared" ref="BB22" si="154">BB19+BB21</f>
        <v>1</v>
      </c>
      <c r="BC22" s="80">
        <f>AX22+AZ22+BB22</f>
        <v>28292</v>
      </c>
      <c r="BD22" s="78"/>
      <c r="BE22" s="79">
        <f>BE19+BE21</f>
        <v>7797</v>
      </c>
      <c r="BF22" s="80"/>
      <c r="BG22" s="80">
        <f t="shared" ref="BG22" si="155">BG19+BG21</f>
        <v>5174</v>
      </c>
      <c r="BH22" s="80"/>
      <c r="BI22" s="80">
        <f t="shared" ref="BI22" si="156">BI19+BI21</f>
        <v>1</v>
      </c>
      <c r="BJ22" s="80">
        <f>BE22+BG22+BI22</f>
        <v>12972</v>
      </c>
      <c r="BK22" s="78"/>
      <c r="BL22" s="79">
        <f>BL19+BL21</f>
        <v>2201</v>
      </c>
      <c r="BM22" s="80"/>
      <c r="BN22" s="80">
        <f t="shared" ref="BN22" si="157">BN19+BN21</f>
        <v>1426</v>
      </c>
      <c r="BO22" s="80"/>
      <c r="BP22" s="80">
        <f t="shared" ref="BP22" si="158">BP19+BP21</f>
        <v>0</v>
      </c>
      <c r="BQ22" s="80">
        <f>BL22+BN22+BP22</f>
        <v>3627</v>
      </c>
      <c r="BR22" s="78"/>
      <c r="BS22" s="79">
        <f>BS19+BS21</f>
        <v>380</v>
      </c>
      <c r="BT22" s="80"/>
      <c r="BU22" s="80">
        <f t="shared" ref="BU22" si="159">BU19+BU21</f>
        <v>250</v>
      </c>
      <c r="BV22" s="80"/>
      <c r="BW22" s="80">
        <f t="shared" ref="BW22" si="160">BW19+BW21</f>
        <v>0</v>
      </c>
      <c r="BX22" s="80">
        <f>BS22+BU22+BW22</f>
        <v>630</v>
      </c>
      <c r="BY22" s="78"/>
      <c r="BZ22" s="79">
        <f>BZ19+BZ21</f>
        <v>43</v>
      </c>
      <c r="CA22" s="80"/>
      <c r="CB22" s="80">
        <f t="shared" ref="CB22" si="161">CB19+CB21</f>
        <v>48</v>
      </c>
      <c r="CC22" s="80"/>
      <c r="CD22" s="80">
        <f t="shared" ref="CD22" si="162">CD19+CD21</f>
        <v>0</v>
      </c>
      <c r="CE22" s="80">
        <f>BZ22+CB22+CD22</f>
        <v>91</v>
      </c>
      <c r="CF22" s="78"/>
      <c r="CG22" s="79">
        <f>CG19+CG21</f>
        <v>21</v>
      </c>
      <c r="CH22" s="80"/>
      <c r="CI22" s="80">
        <f t="shared" ref="CI22" si="163">CI19+CI21</f>
        <v>19</v>
      </c>
      <c r="CJ22" s="80"/>
      <c r="CK22" s="80">
        <f t="shared" ref="CK22" si="164">CK19+CK21</f>
        <v>0</v>
      </c>
      <c r="CL22" s="80">
        <f>CG22+CI22+CK22</f>
        <v>40</v>
      </c>
      <c r="CM22" s="78"/>
      <c r="CN22" s="79">
        <f>CN19+CN21</f>
        <v>4</v>
      </c>
      <c r="CO22" s="80"/>
      <c r="CP22" s="80">
        <f t="shared" ref="CP22" si="165">CP19+CP21</f>
        <v>4</v>
      </c>
      <c r="CQ22" s="80"/>
      <c r="CR22" s="80">
        <f t="shared" ref="CR22" si="166">CR19+CR21</f>
        <v>0</v>
      </c>
      <c r="CS22" s="80">
        <f>CN22+CP22+CR22</f>
        <v>8</v>
      </c>
      <c r="CT22" s="78"/>
      <c r="CU22" s="79">
        <f>CU19+CU21</f>
        <v>1</v>
      </c>
      <c r="CV22" s="80"/>
      <c r="CW22" s="80">
        <f t="shared" ref="CW22" si="167">CW19+CW21</f>
        <v>2</v>
      </c>
      <c r="CX22" s="80"/>
      <c r="CY22" s="80">
        <f t="shared" ref="CY22" si="168">CY19+CY21</f>
        <v>0</v>
      </c>
      <c r="CZ22" s="80">
        <f>CU22+CW22+CY22</f>
        <v>3</v>
      </c>
      <c r="DA22" s="78"/>
      <c r="DB22" s="79">
        <f>DB19+DB21</f>
        <v>0</v>
      </c>
      <c r="DC22" s="80"/>
      <c r="DD22" s="80">
        <f t="shared" ref="DD22" si="169">DD19+DD21</f>
        <v>1</v>
      </c>
      <c r="DE22" s="80"/>
      <c r="DF22" s="80">
        <f t="shared" ref="DF22" si="170">DF19+DF21</f>
        <v>0</v>
      </c>
      <c r="DG22" s="80">
        <f>DB22+DD22+DF22</f>
        <v>1</v>
      </c>
      <c r="DH22" s="78"/>
      <c r="DI22" s="79">
        <f>DI19+DI21</f>
        <v>0</v>
      </c>
      <c r="DJ22" s="80"/>
      <c r="DK22" s="80">
        <f t="shared" ref="DK22" si="171">DK19+DK21</f>
        <v>1</v>
      </c>
      <c r="DL22" s="80"/>
      <c r="DM22" s="80">
        <f t="shared" ref="DM22" si="172">DM19+DM21</f>
        <v>0</v>
      </c>
      <c r="DN22" s="80">
        <f>DI22+DK22+DM22</f>
        <v>1</v>
      </c>
      <c r="DO22" s="78"/>
      <c r="DP22" s="79">
        <f>DP19+DP21</f>
        <v>0</v>
      </c>
      <c r="DQ22" s="80"/>
      <c r="DR22" s="80">
        <f t="shared" ref="DR22" si="173">DR19+DR21</f>
        <v>0</v>
      </c>
      <c r="DS22" s="80"/>
      <c r="DT22" s="80">
        <f t="shared" ref="DT22" si="174">DT19+DT21</f>
        <v>0</v>
      </c>
      <c r="DU22" s="80">
        <f>DP22+DR22+DT22</f>
        <v>0</v>
      </c>
      <c r="DV22" s="78"/>
    </row>
    <row r="23" spans="1:994" s="15" customFormat="1" ht="12.75">
      <c r="A23" s="16"/>
      <c r="B23" s="16"/>
      <c r="C23" s="16"/>
      <c r="D23" s="16"/>
      <c r="E23" s="16"/>
      <c r="F23" s="16"/>
      <c r="G23" s="16"/>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107"/>
      <c r="AO23" s="107"/>
      <c r="AP23" s="107"/>
      <c r="AQ23" s="107"/>
      <c r="AR23" s="107"/>
      <c r="AS23" s="107"/>
      <c r="AT23" s="107"/>
      <c r="AU23" s="107"/>
      <c r="AV23" s="107"/>
      <c r="AW23" s="107"/>
      <c r="AX23" s="107"/>
      <c r="AY23" s="107"/>
      <c r="AZ23" s="107"/>
      <c r="BA23" s="107"/>
      <c r="BB23" s="107"/>
      <c r="BC23" s="107"/>
      <c r="BD23" s="107"/>
      <c r="BE23" s="107"/>
      <c r="BF23" s="107"/>
      <c r="BG23" s="107"/>
      <c r="BH23" s="107"/>
      <c r="BI23" s="107"/>
      <c r="BJ23" s="107"/>
      <c r="BK23" s="107"/>
      <c r="BL23" s="107"/>
      <c r="BM23" s="107"/>
      <c r="BN23" s="107"/>
      <c r="BO23" s="107"/>
      <c r="BP23" s="107"/>
      <c r="BQ23" s="107"/>
      <c r="BR23" s="107"/>
      <c r="BS23" s="107"/>
      <c r="BT23" s="107"/>
      <c r="BU23" s="107"/>
      <c r="BV23" s="107"/>
      <c r="BW23" s="107"/>
      <c r="BX23" s="107"/>
      <c r="BY23" s="107"/>
      <c r="BZ23" s="107"/>
      <c r="CA23" s="107"/>
      <c r="CB23" s="107"/>
      <c r="CC23" s="107"/>
      <c r="CD23" s="107"/>
      <c r="CE23" s="107"/>
      <c r="CF23" s="107"/>
      <c r="CG23" s="107"/>
      <c r="CH23" s="107"/>
      <c r="CI23" s="107"/>
      <c r="CJ23" s="107"/>
      <c r="CK23" s="107"/>
      <c r="CL23" s="107"/>
      <c r="CM23" s="107"/>
      <c r="CN23" s="107"/>
      <c r="CO23" s="107"/>
      <c r="CP23" s="107"/>
      <c r="CQ23" s="107"/>
      <c r="CR23" s="107"/>
      <c r="CS23" s="107"/>
      <c r="CT23" s="107"/>
      <c r="CU23" s="107"/>
      <c r="CV23" s="107"/>
      <c r="CW23" s="107"/>
      <c r="CX23" s="107"/>
      <c r="CY23" s="107"/>
      <c r="CZ23" s="107"/>
      <c r="DA23" s="107"/>
      <c r="DB23" s="107"/>
      <c r="DC23" s="107"/>
      <c r="DD23" s="107"/>
      <c r="DE23" s="107"/>
      <c r="DF23" s="107"/>
      <c r="DG23" s="107"/>
      <c r="DH23" s="107"/>
      <c r="DI23" s="107"/>
      <c r="DJ23" s="107"/>
      <c r="DK23" s="107"/>
      <c r="DL23" s="107"/>
      <c r="DM23" s="107"/>
      <c r="DN23" s="107"/>
      <c r="DO23" s="107"/>
      <c r="DP23" s="107"/>
      <c r="DQ23" s="107"/>
      <c r="DR23" s="107"/>
      <c r="DS23" s="107"/>
      <c r="DT23" s="107"/>
      <c r="DU23" s="107"/>
      <c r="DV23" s="107"/>
      <c r="DW23" s="16"/>
      <c r="DX23" s="16"/>
      <c r="DY23" s="16"/>
      <c r="DZ23" s="16"/>
      <c r="EA23" s="16"/>
      <c r="EB23" s="16"/>
      <c r="EC23" s="16"/>
      <c r="ED23" s="16"/>
      <c r="EE23" s="16"/>
      <c r="EF23" s="16"/>
      <c r="EG23" s="16"/>
      <c r="EH23" s="16"/>
      <c r="EI23" s="16"/>
      <c r="EJ23" s="16"/>
      <c r="EK23" s="16"/>
      <c r="EL23" s="16"/>
      <c r="EM23" s="16"/>
      <c r="EN23" s="16"/>
      <c r="EO23" s="16"/>
      <c r="EP23" s="16"/>
      <c r="EQ23" s="16"/>
      <c r="ER23" s="16"/>
      <c r="ES23" s="16"/>
      <c r="ET23" s="16"/>
      <c r="EU23" s="16"/>
      <c r="EV23" s="16"/>
      <c r="EW23" s="16"/>
      <c r="EX23" s="16"/>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row>
    <row r="24" spans="1:994" s="15" customFormat="1" ht="12.75">
      <c r="A24" s="16"/>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row>
    <row r="25" spans="1:994" s="15" customFormat="1" ht="12.75">
      <c r="A25" s="45" t="s">
        <v>144</v>
      </c>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row>
    <row r="26" spans="1:994" s="15" customFormat="1" ht="12.75">
      <c r="A26" s="16" t="s">
        <v>22</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row>
    <row r="27" spans="1:994" s="15" customFormat="1" ht="12.75">
      <c r="A27" s="45" t="s">
        <v>73</v>
      </c>
      <c r="B27" s="16"/>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row>
    <row r="28" spans="1:994" s="15" customFormat="1" ht="12.75">
      <c r="A28" s="16" t="s">
        <v>71</v>
      </c>
      <c r="B28" s="19" t="s">
        <v>25</v>
      </c>
      <c r="C28" s="16"/>
      <c r="D28" s="16"/>
      <c r="E28" s="16"/>
      <c r="F28" s="16"/>
      <c r="G28" s="16"/>
      <c r="H28" s="107"/>
      <c r="I28" s="107"/>
      <c r="J28" s="107"/>
      <c r="K28" s="107"/>
      <c r="L28" s="107"/>
      <c r="M28" s="107"/>
      <c r="N28" s="107"/>
      <c r="O28" s="107"/>
      <c r="P28" s="107"/>
      <c r="Q28" s="107"/>
      <c r="R28" s="107"/>
      <c r="S28" s="107"/>
      <c r="T28" s="107"/>
      <c r="U28" s="107"/>
      <c r="V28" s="107"/>
      <c r="W28" s="107"/>
      <c r="X28" s="107"/>
      <c r="Y28" s="107"/>
      <c r="Z28" s="107"/>
      <c r="AA28" s="107"/>
      <c r="AB28" s="107"/>
      <c r="AC28" s="107"/>
      <c r="AD28" s="107"/>
      <c r="AE28" s="107"/>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7"/>
      <c r="BC28" s="107"/>
      <c r="BD28" s="107"/>
      <c r="BE28" s="107"/>
      <c r="BF28" s="107"/>
      <c r="BG28" s="107"/>
      <c r="BH28" s="107"/>
      <c r="BI28" s="107"/>
      <c r="BJ28" s="107"/>
      <c r="BK28" s="107"/>
      <c r="BL28" s="107"/>
      <c r="BM28" s="107"/>
      <c r="BN28" s="107"/>
      <c r="BO28" s="107"/>
      <c r="BP28" s="107"/>
      <c r="BQ28" s="107"/>
      <c r="BR28" s="107"/>
      <c r="BS28" s="107"/>
      <c r="BT28" s="107"/>
      <c r="BU28" s="107"/>
      <c r="BV28" s="107"/>
      <c r="BW28" s="107"/>
      <c r="BX28" s="107"/>
      <c r="BY28" s="107"/>
      <c r="BZ28" s="107"/>
      <c r="CA28" s="107"/>
      <c r="CB28" s="107"/>
      <c r="CC28" s="107"/>
      <c r="CD28" s="107"/>
      <c r="CE28" s="107"/>
      <c r="CF28" s="107"/>
      <c r="CG28" s="107"/>
      <c r="CH28" s="107"/>
      <c r="CI28" s="107"/>
      <c r="CJ28" s="107"/>
      <c r="CK28" s="107"/>
      <c r="CL28" s="107"/>
      <c r="CM28" s="107"/>
      <c r="CN28" s="107"/>
      <c r="CO28" s="107"/>
      <c r="CP28" s="107"/>
      <c r="CQ28" s="107"/>
      <c r="CR28" s="107"/>
      <c r="CS28" s="107"/>
      <c r="CT28" s="107"/>
      <c r="CU28" s="107"/>
      <c r="CV28" s="107"/>
      <c r="CW28" s="107"/>
      <c r="CX28" s="107"/>
      <c r="CY28" s="107"/>
      <c r="CZ28" s="107"/>
      <c r="DA28" s="107"/>
      <c r="DB28" s="107"/>
      <c r="DC28" s="107"/>
      <c r="DD28" s="107"/>
      <c r="DE28" s="107"/>
      <c r="DF28" s="107"/>
      <c r="DG28" s="107"/>
      <c r="DH28" s="107"/>
      <c r="DI28" s="107"/>
      <c r="DJ28" s="107"/>
      <c r="DK28" s="107"/>
      <c r="DL28" s="107"/>
      <c r="DM28" s="107"/>
      <c r="DN28" s="107"/>
      <c r="DO28" s="107"/>
      <c r="DP28" s="107"/>
      <c r="DQ28" s="107"/>
      <c r="DR28" s="107"/>
      <c r="DS28" s="107"/>
      <c r="DT28" s="107"/>
      <c r="DU28" s="107"/>
      <c r="DV28" s="107"/>
      <c r="DW28" s="16"/>
      <c r="DX28" s="16"/>
      <c r="DY28" s="16"/>
      <c r="DZ28" s="16"/>
      <c r="EA28" s="16"/>
      <c r="EB28" s="16"/>
      <c r="EC28" s="16"/>
      <c r="ED28" s="16"/>
      <c r="EE28" s="16"/>
      <c r="EF28" s="16"/>
      <c r="EG28" s="16"/>
      <c r="EH28" s="16"/>
      <c r="EI28" s="16"/>
      <c r="EJ28" s="16"/>
      <c r="EK28" s="16"/>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row>
    <row r="29" spans="1:994">
      <c r="A29" s="108">
        <v>43979</v>
      </c>
      <c r="B29" s="164" t="s">
        <v>133</v>
      </c>
      <c r="C29" s="165"/>
    </row>
    <row r="30" spans="1:994" ht="13.5" customHeight="1">
      <c r="A30" s="16"/>
      <c r="B30" s="165" t="s">
        <v>125</v>
      </c>
      <c r="C30" s="163">
        <v>43980</v>
      </c>
      <c r="D30" s="16"/>
    </row>
  </sheetData>
  <mergeCells count="20">
    <mergeCell ref="A5:A6"/>
    <mergeCell ref="B5:G5"/>
    <mergeCell ref="O5:U5"/>
    <mergeCell ref="V5:AB5"/>
    <mergeCell ref="AC5:AI5"/>
    <mergeCell ref="H5:N5"/>
    <mergeCell ref="DP5:DV5"/>
    <mergeCell ref="O4:DO4"/>
    <mergeCell ref="AQ5:AW5"/>
    <mergeCell ref="AX5:BD5"/>
    <mergeCell ref="BE5:BK5"/>
    <mergeCell ref="BL5:BR5"/>
    <mergeCell ref="BS5:BY5"/>
    <mergeCell ref="BZ5:CF5"/>
    <mergeCell ref="AJ5:AP5"/>
    <mergeCell ref="CG5:CM5"/>
    <mergeCell ref="CN5:CT5"/>
    <mergeCell ref="CU5:DA5"/>
    <mergeCell ref="DB5:DH5"/>
    <mergeCell ref="DI5:DO5"/>
  </mergeCells>
  <hyperlinks>
    <hyperlink ref="B28" r:id="rId1"/>
  </hyperlinks>
  <pageMargins left="0.75" right="0.75" top="1" bottom="1" header="0.5" footer="0.5"/>
  <pageSetup paperSize="9" orientation="portrait" horizontalDpi="4294967292" verticalDpi="4294967292"/>
  <ignoredErrors>
    <ignoredError sqref="F7:F17 AD19 N19 U19 AB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4"/>
  <sheetViews>
    <sheetView showGridLines="0" workbookViewId="0">
      <selection activeCell="B16" sqref="B16"/>
    </sheetView>
  </sheetViews>
  <sheetFormatPr baseColWidth="10" defaultRowHeight="15" x14ac:dyDescent="0"/>
  <cols>
    <col min="1" max="1" width="10.5" customWidth="1"/>
    <col min="2" max="2" width="14.6640625" customWidth="1"/>
    <col min="3" max="3" width="16.1640625" customWidth="1"/>
    <col min="4" max="4" width="13.5" customWidth="1"/>
    <col min="5" max="5" width="12.5" customWidth="1"/>
    <col min="6" max="7" width="8.83203125" style="99" customWidth="1"/>
    <col min="8" max="8" width="8.83203125" customWidth="1"/>
    <col min="10" max="11" width="10.83203125" style="99"/>
    <col min="13" max="13" width="10.83203125" style="99"/>
  </cols>
  <sheetData>
    <row r="1" spans="1:881" s="3" customFormat="1" ht="18.75">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c r="A6" s="213" t="s">
        <v>66</v>
      </c>
      <c r="B6" s="213" t="s">
        <v>44</v>
      </c>
      <c r="C6" s="210" t="s">
        <v>67</v>
      </c>
      <c r="D6" s="211"/>
      <c r="E6" s="211"/>
      <c r="F6" s="212"/>
      <c r="G6" s="213" t="s">
        <v>54</v>
      </c>
      <c r="H6" s="210" t="s">
        <v>70</v>
      </c>
      <c r="I6" s="211"/>
      <c r="J6" s="212"/>
      <c r="K6" s="213" t="s">
        <v>40</v>
      </c>
      <c r="L6" s="215" t="s">
        <v>57</v>
      </c>
      <c r="M6" s="213" t="s">
        <v>8</v>
      </c>
    </row>
    <row r="7" spans="1:881" s="91" customFormat="1" ht="51">
      <c r="A7" s="214"/>
      <c r="B7" s="214"/>
      <c r="C7" s="92" t="s">
        <v>51</v>
      </c>
      <c r="D7" s="93" t="s">
        <v>52</v>
      </c>
      <c r="E7" s="93" t="s">
        <v>53</v>
      </c>
      <c r="F7" s="94" t="s">
        <v>68</v>
      </c>
      <c r="G7" s="214"/>
      <c r="H7" s="92" t="s">
        <v>55</v>
      </c>
      <c r="I7" s="93" t="s">
        <v>56</v>
      </c>
      <c r="J7" s="94" t="s">
        <v>69</v>
      </c>
      <c r="K7" s="214"/>
      <c r="L7" s="216"/>
      <c r="M7" s="214"/>
      <c r="N7" s="90"/>
    </row>
    <row r="8" spans="1:881" s="91" customFormat="1">
      <c r="A8" s="174">
        <v>43979</v>
      </c>
      <c r="B8" s="175">
        <v>43974</v>
      </c>
      <c r="C8" s="176">
        <v>52631</v>
      </c>
      <c r="D8" s="177">
        <v>3185</v>
      </c>
      <c r="E8" s="177">
        <v>87</v>
      </c>
      <c r="F8" s="113">
        <f t="shared" ref="F8:F14" si="0">SUM(C8:E8)</f>
        <v>55903</v>
      </c>
      <c r="G8" s="169">
        <v>4247</v>
      </c>
      <c r="H8" s="176">
        <v>1571</v>
      </c>
      <c r="I8" s="177">
        <v>18512</v>
      </c>
      <c r="J8" s="113">
        <f t="shared" ref="J8:J14" si="1">SUM(H8:I8)</f>
        <v>20083</v>
      </c>
      <c r="K8" s="169">
        <v>1110</v>
      </c>
      <c r="L8" s="177">
        <v>29</v>
      </c>
      <c r="M8" s="101">
        <f t="shared" ref="M8:M9" si="2">F8+G8+J8+K8+L8</f>
        <v>81372</v>
      </c>
      <c r="N8" s="90"/>
    </row>
    <row r="9" spans="1:881" s="91" customFormat="1">
      <c r="A9" s="158">
        <v>43971</v>
      </c>
      <c r="B9" s="159">
        <v>43967</v>
      </c>
      <c r="C9" s="111">
        <v>45103</v>
      </c>
      <c r="D9" s="112">
        <v>2751</v>
      </c>
      <c r="E9" s="112">
        <v>76</v>
      </c>
      <c r="F9" s="113">
        <f t="shared" si="0"/>
        <v>47930</v>
      </c>
      <c r="G9" s="114">
        <v>3795</v>
      </c>
      <c r="H9" s="111">
        <v>1219</v>
      </c>
      <c r="I9" s="112">
        <v>15119</v>
      </c>
      <c r="J9" s="113">
        <f t="shared" si="1"/>
        <v>16338</v>
      </c>
      <c r="K9" s="114">
        <v>910</v>
      </c>
      <c r="L9" s="112">
        <v>25</v>
      </c>
      <c r="M9" s="101">
        <f t="shared" si="2"/>
        <v>68998</v>
      </c>
      <c r="N9" s="90"/>
    </row>
    <row r="10" spans="1:881">
      <c r="A10" s="158">
        <v>43965</v>
      </c>
      <c r="B10" s="159">
        <v>43960</v>
      </c>
      <c r="C10" s="111">
        <v>36525</v>
      </c>
      <c r="D10" s="112">
        <v>2303</v>
      </c>
      <c r="E10" s="112">
        <v>64</v>
      </c>
      <c r="F10" s="113">
        <f t="shared" si="0"/>
        <v>38892</v>
      </c>
      <c r="G10" s="114">
        <v>3267</v>
      </c>
      <c r="H10" s="111">
        <v>886</v>
      </c>
      <c r="I10" s="112">
        <v>11091</v>
      </c>
      <c r="J10" s="113">
        <f t="shared" si="1"/>
        <v>11977</v>
      </c>
      <c r="K10" s="114">
        <v>707</v>
      </c>
      <c r="L10" s="112">
        <v>18</v>
      </c>
      <c r="M10" s="101">
        <f t="shared" ref="M10:M13" si="3">F10+G10+J10+K10+L10</f>
        <v>54861</v>
      </c>
    </row>
    <row r="11" spans="1:881">
      <c r="A11" s="87">
        <v>43959</v>
      </c>
      <c r="B11" s="105">
        <v>43953</v>
      </c>
      <c r="C11" s="111">
        <v>29583</v>
      </c>
      <c r="D11" s="112">
        <v>1945</v>
      </c>
      <c r="E11" s="112">
        <v>53</v>
      </c>
      <c r="F11" s="113">
        <f t="shared" si="0"/>
        <v>31581</v>
      </c>
      <c r="G11" s="114">
        <v>2837</v>
      </c>
      <c r="H11" s="111">
        <v>637</v>
      </c>
      <c r="I11" s="112">
        <v>8413</v>
      </c>
      <c r="J11" s="113">
        <f t="shared" si="1"/>
        <v>9050</v>
      </c>
      <c r="K11" s="114">
        <v>540</v>
      </c>
      <c r="L11" s="112">
        <v>8</v>
      </c>
      <c r="M11" s="101">
        <f t="shared" si="3"/>
        <v>44016</v>
      </c>
    </row>
    <row r="12" spans="1:881">
      <c r="A12" s="87">
        <v>43957</v>
      </c>
      <c r="B12" s="105">
        <v>43946</v>
      </c>
      <c r="C12" s="95">
        <v>25331</v>
      </c>
      <c r="D12" s="85">
        <v>1743</v>
      </c>
      <c r="E12" s="85">
        <v>47</v>
      </c>
      <c r="F12" s="100">
        <f t="shared" si="0"/>
        <v>27121</v>
      </c>
      <c r="G12" s="101">
        <v>2552</v>
      </c>
      <c r="H12" s="95">
        <v>479</v>
      </c>
      <c r="I12" s="85">
        <v>6723</v>
      </c>
      <c r="J12" s="100">
        <f t="shared" si="1"/>
        <v>7202</v>
      </c>
      <c r="K12" s="101">
        <v>426</v>
      </c>
      <c r="L12" s="85">
        <v>7</v>
      </c>
      <c r="M12" s="101">
        <f t="shared" si="3"/>
        <v>37308</v>
      </c>
    </row>
    <row r="13" spans="1:881">
      <c r="A13" s="87">
        <v>43945</v>
      </c>
      <c r="B13" s="105">
        <v>43939</v>
      </c>
      <c r="C13" s="95">
        <v>17063</v>
      </c>
      <c r="D13" s="85">
        <v>1286</v>
      </c>
      <c r="E13" s="85">
        <v>28</v>
      </c>
      <c r="F13" s="100">
        <f t="shared" si="0"/>
        <v>18377</v>
      </c>
      <c r="G13" s="101">
        <v>1831</v>
      </c>
      <c r="H13" s="95">
        <v>286</v>
      </c>
      <c r="I13" s="85">
        <v>3818</v>
      </c>
      <c r="J13" s="100">
        <f t="shared" si="1"/>
        <v>4104</v>
      </c>
      <c r="K13" s="101">
        <v>240</v>
      </c>
      <c r="L13" s="85">
        <v>3</v>
      </c>
      <c r="M13" s="101">
        <f t="shared" si="3"/>
        <v>24555</v>
      </c>
    </row>
    <row r="14" spans="1:881">
      <c r="A14" s="88">
        <v>43938</v>
      </c>
      <c r="B14" s="106">
        <v>43932</v>
      </c>
      <c r="C14" s="96">
        <v>9385</v>
      </c>
      <c r="D14" s="86">
        <v>788</v>
      </c>
      <c r="E14" s="86">
        <v>19</v>
      </c>
      <c r="F14" s="102">
        <f t="shared" si="0"/>
        <v>10192</v>
      </c>
      <c r="G14" s="103">
        <v>1140</v>
      </c>
      <c r="H14" s="96">
        <v>140</v>
      </c>
      <c r="I14" s="86">
        <v>1550</v>
      </c>
      <c r="J14" s="102">
        <f t="shared" si="1"/>
        <v>1690</v>
      </c>
      <c r="K14" s="103">
        <v>107</v>
      </c>
      <c r="L14" s="86">
        <v>1</v>
      </c>
      <c r="M14" s="104">
        <f>F14+G14+J14+K14+L14</f>
        <v>13130</v>
      </c>
    </row>
    <row r="15" spans="1:881">
      <c r="A15" s="49" t="s">
        <v>58</v>
      </c>
    </row>
    <row r="16" spans="1:881">
      <c r="A16" s="16" t="s">
        <v>71</v>
      </c>
      <c r="B16" s="19" t="s">
        <v>25</v>
      </c>
    </row>
    <row r="17" spans="1:2">
      <c r="A17" s="120" t="s">
        <v>81</v>
      </c>
      <c r="B17" s="120" t="s">
        <v>72</v>
      </c>
    </row>
    <row r="18" spans="1:2">
      <c r="A18" s="121">
        <v>43979</v>
      </c>
      <c r="B18" s="118" t="s">
        <v>136</v>
      </c>
    </row>
    <row r="19" spans="1:2">
      <c r="A19" s="121">
        <v>43971</v>
      </c>
      <c r="B19" s="118" t="s">
        <v>116</v>
      </c>
    </row>
    <row r="20" spans="1:2">
      <c r="A20" s="121">
        <v>43965</v>
      </c>
      <c r="B20" s="118" t="s">
        <v>76</v>
      </c>
    </row>
    <row r="21" spans="1:2">
      <c r="A21" s="108">
        <v>43959</v>
      </c>
      <c r="B21" s="118" t="s">
        <v>77</v>
      </c>
    </row>
    <row r="22" spans="1:2">
      <c r="A22" s="108">
        <v>43957</v>
      </c>
      <c r="B22" s="118" t="s">
        <v>78</v>
      </c>
    </row>
    <row r="23" spans="1:2">
      <c r="A23" s="108">
        <v>43945</v>
      </c>
      <c r="B23" s="119" t="s">
        <v>79</v>
      </c>
    </row>
    <row r="24" spans="1:2">
      <c r="A24" s="108">
        <v>43938</v>
      </c>
      <c r="B24" s="119" t="s">
        <v>80</v>
      </c>
    </row>
  </sheetData>
  <mergeCells count="8">
    <mergeCell ref="H6:J6"/>
    <mergeCell ref="K6:K7"/>
    <mergeCell ref="L6:L7"/>
    <mergeCell ref="M6:M7"/>
    <mergeCell ref="A6:A7"/>
    <mergeCell ref="B6:B7"/>
    <mergeCell ref="C6:F6"/>
    <mergeCell ref="G6:G7"/>
  </mergeCells>
  <hyperlinks>
    <hyperlink ref="B16" r:id="rId1"/>
  </hyperlinks>
  <pageMargins left="0.75" right="0.75" top="1" bottom="1" header="0.5" footer="0.5"/>
  <pageSetup paperSize="9" orientation="portrait" horizontalDpi="4294967292" verticalDpi="4294967292"/>
  <ignoredErrors>
    <ignoredError sqref="F10:F14 J8:J14 F8:F9"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67"/>
  <sheetViews>
    <sheetView tabSelected="1" topLeftCell="A28" zoomScale="90" zoomScaleNormal="90" zoomScalePageLayoutView="90" workbookViewId="0">
      <selection activeCell="F54" sqref="F54"/>
    </sheetView>
  </sheetViews>
  <sheetFormatPr baseColWidth="10" defaultRowHeight="15" x14ac:dyDescent="0"/>
  <cols>
    <col min="1" max="9" width="14.1640625" style="11" customWidth="1"/>
    <col min="10" max="11" width="12.5" style="11" customWidth="1"/>
    <col min="12" max="12" width="11.33203125" style="11" customWidth="1"/>
    <col min="13" max="13" width="12.33203125" style="11" customWidth="1"/>
    <col min="14" max="14" width="11.1640625" style="11" customWidth="1"/>
    <col min="15" max="15" width="10.83203125" style="27"/>
    <col min="16" max="16" width="12.5" style="27" customWidth="1"/>
    <col min="17" max="18" width="10.83203125" style="27"/>
    <col min="19" max="26" width="10.83203125" style="11"/>
  </cols>
  <sheetData>
    <row r="1" spans="1:24" ht="21">
      <c r="A1" s="20" t="s">
        <v>111</v>
      </c>
      <c r="B1" s="20"/>
      <c r="C1" s="20"/>
      <c r="D1" s="20"/>
      <c r="E1" s="20"/>
      <c r="F1" s="20"/>
      <c r="G1" s="20"/>
      <c r="H1" s="20"/>
      <c r="I1" s="20"/>
      <c r="J1" s="20"/>
      <c r="K1" s="20"/>
      <c r="L1" s="20"/>
      <c r="N1" s="21"/>
      <c r="O1" s="14"/>
      <c r="P1" s="14"/>
      <c r="Q1" s="14"/>
      <c r="R1" s="14"/>
    </row>
    <row r="2" spans="1:24" ht="15.75" customHeight="1">
      <c r="A2" s="126" t="s">
        <v>112</v>
      </c>
      <c r="B2" s="126"/>
      <c r="C2" s="126"/>
      <c r="D2" s="126"/>
      <c r="E2" s="126"/>
      <c r="F2" s="126"/>
      <c r="G2" s="126"/>
      <c r="H2" s="126"/>
      <c r="I2" s="125"/>
      <c r="J2" s="22"/>
      <c r="K2" s="22"/>
      <c r="L2" s="12"/>
      <c r="M2" s="12"/>
      <c r="N2" s="12"/>
      <c r="O2" s="12"/>
      <c r="P2" s="12"/>
      <c r="Q2" s="12"/>
      <c r="R2" s="12"/>
      <c r="S2" s="40"/>
      <c r="T2" s="40"/>
      <c r="U2" s="40"/>
      <c r="V2" s="40"/>
      <c r="W2" s="40"/>
    </row>
    <row r="3" spans="1:24">
      <c r="A3" s="23" t="s">
        <v>0</v>
      </c>
      <c r="B3" s="23"/>
      <c r="C3" s="23"/>
      <c r="D3" s="23"/>
      <c r="E3" s="23"/>
      <c r="F3" s="23"/>
      <c r="G3" s="23"/>
      <c r="H3" s="23"/>
      <c r="I3" s="23"/>
      <c r="J3" s="23"/>
      <c r="K3" s="23"/>
      <c r="L3" s="23"/>
      <c r="N3" s="6"/>
      <c r="O3" s="6"/>
      <c r="P3" s="6"/>
      <c r="Q3" s="5"/>
      <c r="R3" s="5"/>
    </row>
    <row r="4" spans="1:24">
      <c r="A4" s="23"/>
      <c r="B4" s="23"/>
      <c r="C4" s="23"/>
      <c r="D4" s="23"/>
      <c r="E4" s="23"/>
      <c r="F4" s="23"/>
      <c r="G4" s="23"/>
      <c r="H4" s="23"/>
      <c r="I4" s="23"/>
      <c r="J4" s="23"/>
      <c r="K4" s="23"/>
      <c r="L4" s="23"/>
      <c r="N4" s="6"/>
      <c r="O4" s="6"/>
      <c r="P4" s="6"/>
      <c r="Q4" s="5"/>
      <c r="R4" s="5"/>
    </row>
    <row r="5" spans="1:24">
      <c r="A5" s="23" t="s">
        <v>47</v>
      </c>
      <c r="B5" s="23"/>
      <c r="C5" s="23"/>
      <c r="D5" s="23"/>
      <c r="E5" s="23"/>
      <c r="F5" s="23"/>
      <c r="G5" s="23"/>
      <c r="H5" s="23"/>
      <c r="I5" s="23"/>
      <c r="J5" s="23"/>
      <c r="K5" s="23"/>
      <c r="L5" s="23"/>
      <c r="N5" s="6"/>
      <c r="O5" s="6"/>
      <c r="P5" s="6"/>
      <c r="Q5" s="5"/>
      <c r="R5" s="5"/>
    </row>
    <row r="6" spans="1:24" s="15" customFormat="1" ht="15.75" customHeight="1">
      <c r="A6" s="217" t="s">
        <v>44</v>
      </c>
      <c r="B6" s="220" t="s">
        <v>64</v>
      </c>
      <c r="C6" s="221"/>
      <c r="D6" s="221"/>
      <c r="E6" s="221"/>
      <c r="F6" s="221"/>
      <c r="G6" s="221"/>
      <c r="H6" s="221"/>
      <c r="I6" s="221"/>
      <c r="J6" s="221"/>
      <c r="K6" s="221"/>
      <c r="L6" s="221"/>
      <c r="M6" s="221"/>
      <c r="N6" s="221"/>
      <c r="O6" s="222"/>
      <c r="P6" s="6"/>
      <c r="Q6" s="16"/>
      <c r="R6" s="16"/>
      <c r="S6" s="16"/>
      <c r="T6" s="16"/>
      <c r="U6" s="16"/>
      <c r="V6" s="16"/>
      <c r="W6" s="16"/>
      <c r="X6" s="16"/>
    </row>
    <row r="7" spans="1:24" s="15" customFormat="1" ht="25.5" customHeight="1">
      <c r="A7" s="218"/>
      <c r="B7" s="196" t="s">
        <v>141</v>
      </c>
      <c r="C7" s="196" t="s">
        <v>140</v>
      </c>
      <c r="D7" s="171" t="s">
        <v>137</v>
      </c>
      <c r="E7" s="170" t="s">
        <v>131</v>
      </c>
      <c r="F7" s="166" t="s">
        <v>128</v>
      </c>
      <c r="G7" s="162" t="s">
        <v>121</v>
      </c>
      <c r="H7" s="161" t="s">
        <v>119</v>
      </c>
      <c r="I7" s="140" t="s">
        <v>114</v>
      </c>
      <c r="J7" s="116" t="s">
        <v>98</v>
      </c>
      <c r="K7" s="115" t="s">
        <v>75</v>
      </c>
      <c r="L7" s="115" t="s">
        <v>74</v>
      </c>
      <c r="M7" s="115" t="s">
        <v>63</v>
      </c>
      <c r="N7" s="115" t="s">
        <v>45</v>
      </c>
      <c r="O7" s="115" t="s">
        <v>65</v>
      </c>
      <c r="P7" s="16"/>
      <c r="Q7" s="16"/>
      <c r="R7" s="16"/>
      <c r="S7" s="16"/>
      <c r="T7" s="16"/>
      <c r="U7" s="16"/>
      <c r="V7" s="16"/>
      <c r="W7" s="16"/>
      <c r="X7" s="16"/>
    </row>
    <row r="8" spans="1:24" s="15" customFormat="1" ht="10.5" customHeight="1">
      <c r="A8" s="133" t="s">
        <v>139</v>
      </c>
      <c r="B8" s="173">
        <v>322</v>
      </c>
      <c r="C8" s="173">
        <v>222</v>
      </c>
      <c r="D8" s="132"/>
      <c r="E8" s="132"/>
      <c r="F8" s="132"/>
      <c r="G8" s="132"/>
      <c r="H8" s="132"/>
      <c r="I8" s="132"/>
      <c r="J8" s="132"/>
      <c r="K8" s="132"/>
      <c r="L8" s="132"/>
      <c r="M8" s="132"/>
      <c r="N8" s="35"/>
      <c r="O8" s="35"/>
      <c r="P8" s="16"/>
      <c r="Q8" s="16"/>
      <c r="R8" s="16"/>
      <c r="S8" s="16"/>
      <c r="T8" s="16"/>
      <c r="U8" s="16"/>
      <c r="V8" s="16"/>
      <c r="W8" s="16"/>
      <c r="X8" s="16"/>
    </row>
    <row r="9" spans="1:24" s="15" customFormat="1" ht="15.75" customHeight="1">
      <c r="A9" s="133" t="s">
        <v>124</v>
      </c>
      <c r="B9" s="173">
        <v>2251</v>
      </c>
      <c r="C9" s="173">
        <v>1688</v>
      </c>
      <c r="D9" s="173">
        <v>1180</v>
      </c>
      <c r="E9" s="173">
        <v>793</v>
      </c>
      <c r="F9" s="136" t="s">
        <v>130</v>
      </c>
      <c r="G9" s="136" t="s">
        <v>123</v>
      </c>
      <c r="H9" s="132"/>
      <c r="I9" s="132"/>
      <c r="J9" s="132"/>
      <c r="K9" s="132"/>
      <c r="L9" s="132"/>
      <c r="M9" s="132"/>
      <c r="N9" s="35"/>
      <c r="O9" s="35"/>
      <c r="P9" s="16"/>
      <c r="Q9" s="16"/>
      <c r="R9" s="16"/>
      <c r="S9" s="16"/>
      <c r="T9" s="16"/>
      <c r="U9" s="16"/>
      <c r="V9" s="16"/>
      <c r="W9" s="16"/>
      <c r="X9" s="16"/>
    </row>
    <row r="10" spans="1:24" s="15" customFormat="1" ht="15" customHeight="1">
      <c r="A10" s="133" t="s">
        <v>99</v>
      </c>
      <c r="B10" s="173">
        <v>6334</v>
      </c>
      <c r="C10" s="173">
        <v>5786</v>
      </c>
      <c r="D10" s="173">
        <v>5370</v>
      </c>
      <c r="E10" s="173">
        <v>4582</v>
      </c>
      <c r="F10" s="136" t="s">
        <v>129</v>
      </c>
      <c r="G10" s="136" t="s">
        <v>122</v>
      </c>
      <c r="H10" s="136">
        <v>1915</v>
      </c>
      <c r="I10" s="136">
        <v>1207</v>
      </c>
      <c r="J10" s="136" t="s">
        <v>100</v>
      </c>
      <c r="K10" s="132"/>
      <c r="L10" s="132"/>
      <c r="M10" s="132"/>
      <c r="N10" s="35"/>
      <c r="O10" s="35"/>
      <c r="P10" s="16"/>
      <c r="Q10" s="16"/>
      <c r="R10" s="16"/>
      <c r="S10" s="16"/>
      <c r="T10" s="16"/>
    </row>
    <row r="11" spans="1:24" s="15" customFormat="1" ht="15.75" customHeight="1">
      <c r="A11" s="31" t="s">
        <v>46</v>
      </c>
      <c r="B11" s="31">
        <v>9340</v>
      </c>
      <c r="C11" s="31">
        <v>9101</v>
      </c>
      <c r="D11" s="31">
        <v>8930</v>
      </c>
      <c r="E11" s="137">
        <v>8618</v>
      </c>
      <c r="F11" s="137">
        <v>7602</v>
      </c>
      <c r="G11" s="137">
        <v>7129</v>
      </c>
      <c r="H11" s="137">
        <v>6764</v>
      </c>
      <c r="I11" s="137">
        <v>5555</v>
      </c>
      <c r="J11" s="137">
        <v>2943</v>
      </c>
      <c r="K11" s="31">
        <v>2311</v>
      </c>
      <c r="L11" s="31">
        <v>1757</v>
      </c>
      <c r="M11" s="31"/>
      <c r="N11" s="35"/>
      <c r="O11" s="35"/>
      <c r="P11" s="16"/>
      <c r="Q11" s="16"/>
      <c r="R11" s="16"/>
      <c r="S11" s="16"/>
      <c r="T11" s="16"/>
    </row>
    <row r="12" spans="1:24" s="15" customFormat="1" ht="12.75">
      <c r="A12" s="31" t="s">
        <v>39</v>
      </c>
      <c r="B12" s="31">
        <v>10568</v>
      </c>
      <c r="C12" s="31">
        <v>10467</v>
      </c>
      <c r="D12" s="31">
        <v>10327</v>
      </c>
      <c r="E12" s="137">
        <v>10202</v>
      </c>
      <c r="F12" s="137">
        <v>9706</v>
      </c>
      <c r="G12" s="137">
        <v>9541</v>
      </c>
      <c r="H12" s="137">
        <v>9359</v>
      </c>
      <c r="I12" s="137">
        <v>8771</v>
      </c>
      <c r="J12" s="137">
        <v>7069</v>
      </c>
      <c r="K12" s="31">
        <v>6464</v>
      </c>
      <c r="L12" s="31">
        <v>5484</v>
      </c>
      <c r="M12" s="31">
        <v>1635</v>
      </c>
      <c r="N12" s="34">
        <v>631</v>
      </c>
      <c r="O12" s="34"/>
      <c r="P12" s="16"/>
      <c r="Q12" s="16"/>
      <c r="R12" s="16"/>
      <c r="S12" s="16"/>
      <c r="T12" s="16"/>
    </row>
    <row r="13" spans="1:24" s="15" customFormat="1" ht="12.75">
      <c r="A13" s="31" t="s">
        <v>38</v>
      </c>
      <c r="B13" s="31">
        <v>13346</v>
      </c>
      <c r="C13" s="31">
        <v>13263</v>
      </c>
      <c r="D13" s="31">
        <v>13208</v>
      </c>
      <c r="E13" s="137">
        <v>13146</v>
      </c>
      <c r="F13" s="137">
        <v>12663</v>
      </c>
      <c r="G13" s="137">
        <v>12566</v>
      </c>
      <c r="H13" s="137">
        <v>12457</v>
      </c>
      <c r="I13" s="137">
        <v>11731</v>
      </c>
      <c r="J13" s="137">
        <v>11049</v>
      </c>
      <c r="K13" s="31">
        <v>10760</v>
      </c>
      <c r="L13" s="31">
        <v>10115</v>
      </c>
      <c r="M13" s="31">
        <v>7875</v>
      </c>
      <c r="N13" s="34">
        <v>6692</v>
      </c>
      <c r="O13" s="34">
        <v>2167</v>
      </c>
      <c r="P13" s="16"/>
      <c r="Q13" s="16"/>
      <c r="R13" s="16"/>
      <c r="S13" s="16"/>
      <c r="T13" s="16"/>
    </row>
    <row r="14" spans="1:24" s="15" customFormat="1" ht="12.75">
      <c r="A14" s="31" t="s">
        <v>37</v>
      </c>
      <c r="B14" s="31">
        <v>15869</v>
      </c>
      <c r="C14" s="31">
        <v>15823</v>
      </c>
      <c r="D14" s="31">
        <v>15787</v>
      </c>
      <c r="E14" s="137">
        <v>15739</v>
      </c>
      <c r="F14" s="137">
        <v>15443</v>
      </c>
      <c r="G14" s="137">
        <v>15398</v>
      </c>
      <c r="H14" s="137">
        <v>15311</v>
      </c>
      <c r="I14" s="137">
        <v>14693</v>
      </c>
      <c r="J14" s="137">
        <v>14243</v>
      </c>
      <c r="K14" s="31">
        <v>14077</v>
      </c>
      <c r="L14" s="31">
        <v>13635</v>
      </c>
      <c r="M14" s="31">
        <v>12556</v>
      </c>
      <c r="N14" s="34">
        <v>12037</v>
      </c>
      <c r="O14" s="34">
        <v>9333</v>
      </c>
      <c r="P14" s="16"/>
      <c r="Q14" s="16"/>
      <c r="R14" s="16"/>
      <c r="S14" s="16"/>
      <c r="T14" s="16"/>
    </row>
    <row r="15" spans="1:24" s="15" customFormat="1" ht="12.75">
      <c r="A15" s="31" t="s">
        <v>36</v>
      </c>
      <c r="B15" s="31">
        <v>15438</v>
      </c>
      <c r="C15" s="31">
        <v>15381</v>
      </c>
      <c r="D15" s="31">
        <v>15347</v>
      </c>
      <c r="E15" s="137">
        <v>15320</v>
      </c>
      <c r="F15" s="137">
        <v>15184</v>
      </c>
      <c r="G15" s="137">
        <v>15143</v>
      </c>
      <c r="H15" s="137">
        <v>15031</v>
      </c>
      <c r="I15" s="137">
        <v>14536</v>
      </c>
      <c r="J15" s="137">
        <v>14361</v>
      </c>
      <c r="K15" s="31">
        <v>14287</v>
      </c>
      <c r="L15" s="31">
        <v>13883</v>
      </c>
      <c r="M15" s="31">
        <v>13261</v>
      </c>
      <c r="N15" s="34">
        <v>12986</v>
      </c>
      <c r="O15" s="34">
        <v>11864</v>
      </c>
      <c r="P15" s="16"/>
      <c r="Q15" s="16"/>
      <c r="R15" s="16"/>
      <c r="S15" s="16"/>
      <c r="T15" s="16"/>
    </row>
    <row r="16" spans="1:24" s="15" customFormat="1" ht="12.75">
      <c r="A16" s="31" t="s">
        <v>35</v>
      </c>
      <c r="B16" s="31">
        <v>9389</v>
      </c>
      <c r="C16" s="31">
        <v>9370</v>
      </c>
      <c r="D16" s="31">
        <v>9362</v>
      </c>
      <c r="E16" s="137">
        <v>9345</v>
      </c>
      <c r="F16" s="137">
        <v>9296</v>
      </c>
      <c r="G16" s="137">
        <v>9279</v>
      </c>
      <c r="H16" s="137">
        <v>9215</v>
      </c>
      <c r="I16" s="137">
        <v>8974</v>
      </c>
      <c r="J16" s="137">
        <v>8921</v>
      </c>
      <c r="K16" s="31">
        <v>8893</v>
      </c>
      <c r="L16" s="31">
        <v>8662</v>
      </c>
      <c r="M16" s="31">
        <v>8437</v>
      </c>
      <c r="N16" s="34">
        <v>8333</v>
      </c>
      <c r="O16" s="34">
        <v>7932</v>
      </c>
      <c r="P16" s="16"/>
      <c r="Q16" s="16"/>
      <c r="R16" s="16"/>
      <c r="S16" s="16"/>
      <c r="T16" s="16"/>
    </row>
    <row r="17" spans="1:26" s="15" customFormat="1" ht="12.75">
      <c r="A17" s="31" t="s">
        <v>34</v>
      </c>
      <c r="B17" s="31">
        <v>3006</v>
      </c>
      <c r="C17" s="31">
        <v>3002</v>
      </c>
      <c r="D17" s="31">
        <v>3000</v>
      </c>
      <c r="E17" s="137">
        <v>2997</v>
      </c>
      <c r="F17" s="137">
        <v>2992</v>
      </c>
      <c r="G17" s="137">
        <v>2989</v>
      </c>
      <c r="H17" s="137">
        <v>2964</v>
      </c>
      <c r="I17" s="137">
        <v>2918</v>
      </c>
      <c r="J17" s="137">
        <v>2900</v>
      </c>
      <c r="K17" s="31">
        <v>2897</v>
      </c>
      <c r="L17" s="31">
        <v>2837</v>
      </c>
      <c r="M17" s="31">
        <v>2771</v>
      </c>
      <c r="N17" s="34">
        <v>2751</v>
      </c>
      <c r="O17" s="34">
        <v>2659</v>
      </c>
      <c r="P17" s="16"/>
      <c r="Q17" s="16"/>
      <c r="R17" s="16"/>
      <c r="S17" s="16"/>
      <c r="T17" s="16"/>
    </row>
    <row r="18" spans="1:26" s="15" customFormat="1" ht="12.75">
      <c r="A18" s="31" t="s">
        <v>33</v>
      </c>
      <c r="B18" s="31">
        <v>541</v>
      </c>
      <c r="C18" s="31">
        <v>541</v>
      </c>
      <c r="D18" s="31">
        <v>540</v>
      </c>
      <c r="E18" s="137">
        <v>539</v>
      </c>
      <c r="F18" s="137">
        <v>536</v>
      </c>
      <c r="G18" s="137">
        <v>537</v>
      </c>
      <c r="H18" s="137">
        <v>532</v>
      </c>
      <c r="I18" s="137">
        <v>521</v>
      </c>
      <c r="J18" s="137">
        <v>517</v>
      </c>
      <c r="K18" s="31">
        <v>517</v>
      </c>
      <c r="L18" s="31">
        <v>511</v>
      </c>
      <c r="M18" s="31">
        <v>504</v>
      </c>
      <c r="N18" s="34">
        <v>499</v>
      </c>
      <c r="O18" s="34">
        <v>487</v>
      </c>
      <c r="P18" s="16"/>
      <c r="Q18" s="16"/>
      <c r="R18" s="16"/>
      <c r="S18" s="16"/>
      <c r="T18" s="16"/>
    </row>
    <row r="19" spans="1:26" s="15" customFormat="1" ht="12.75">
      <c r="A19" s="31" t="s">
        <v>32</v>
      </c>
      <c r="B19" s="31">
        <v>51</v>
      </c>
      <c r="C19" s="31">
        <v>51</v>
      </c>
      <c r="D19" s="31">
        <v>51</v>
      </c>
      <c r="E19" s="137">
        <v>51</v>
      </c>
      <c r="F19" s="137">
        <v>51</v>
      </c>
      <c r="G19" s="137">
        <v>51</v>
      </c>
      <c r="H19" s="137">
        <v>51</v>
      </c>
      <c r="I19" s="137">
        <v>51</v>
      </c>
      <c r="J19" s="137">
        <v>51</v>
      </c>
      <c r="K19" s="31">
        <v>51</v>
      </c>
      <c r="L19" s="31">
        <v>51</v>
      </c>
      <c r="M19" s="31">
        <v>50</v>
      </c>
      <c r="N19" s="34">
        <v>50</v>
      </c>
      <c r="O19" s="34">
        <v>49</v>
      </c>
      <c r="P19" s="16"/>
      <c r="Q19" s="16"/>
      <c r="R19" s="16"/>
      <c r="S19" s="16"/>
      <c r="T19" s="16"/>
    </row>
    <row r="20" spans="1:26" s="15" customFormat="1" ht="12.75">
      <c r="A20" s="31" t="s">
        <v>31</v>
      </c>
      <c r="B20" s="31">
        <v>32</v>
      </c>
      <c r="C20" s="31">
        <v>32</v>
      </c>
      <c r="D20" s="31">
        <v>32</v>
      </c>
      <c r="E20" s="137">
        <v>32</v>
      </c>
      <c r="F20" s="137">
        <v>32</v>
      </c>
      <c r="G20" s="137">
        <v>32</v>
      </c>
      <c r="H20" s="137">
        <v>32</v>
      </c>
      <c r="I20" s="137">
        <v>32</v>
      </c>
      <c r="J20" s="137">
        <v>32</v>
      </c>
      <c r="K20" s="31">
        <v>32</v>
      </c>
      <c r="L20" s="31">
        <v>32</v>
      </c>
      <c r="M20" s="31">
        <v>29</v>
      </c>
      <c r="N20" s="34">
        <v>29</v>
      </c>
      <c r="O20" s="34">
        <v>25</v>
      </c>
      <c r="P20" s="16"/>
      <c r="Q20" s="16"/>
      <c r="R20" s="16"/>
      <c r="S20" s="16"/>
      <c r="T20" s="16"/>
    </row>
    <row r="21" spans="1:26" s="15" customFormat="1" ht="12.75">
      <c r="A21" s="31" t="s">
        <v>30</v>
      </c>
      <c r="B21" s="31">
        <v>5</v>
      </c>
      <c r="C21" s="31">
        <v>5</v>
      </c>
      <c r="D21" s="31">
        <v>5</v>
      </c>
      <c r="E21" s="137">
        <v>5</v>
      </c>
      <c r="F21" s="137">
        <v>5</v>
      </c>
      <c r="G21" s="137">
        <v>5</v>
      </c>
      <c r="H21" s="137">
        <v>5</v>
      </c>
      <c r="I21" s="137">
        <v>6</v>
      </c>
      <c r="J21" s="137">
        <v>7</v>
      </c>
      <c r="K21" s="31">
        <v>7</v>
      </c>
      <c r="L21" s="31">
        <v>7</v>
      </c>
      <c r="M21" s="31">
        <v>7</v>
      </c>
      <c r="N21" s="34">
        <v>6</v>
      </c>
      <c r="O21" s="34">
        <v>5</v>
      </c>
      <c r="P21" s="16"/>
      <c r="Q21" s="16"/>
      <c r="R21" s="16"/>
      <c r="S21" s="16"/>
      <c r="T21" s="16"/>
    </row>
    <row r="22" spans="1:26" s="15" customFormat="1" ht="12.75">
      <c r="A22" s="31" t="s">
        <v>29</v>
      </c>
      <c r="B22" s="31">
        <v>2</v>
      </c>
      <c r="C22" s="31">
        <v>2</v>
      </c>
      <c r="D22" s="31">
        <v>2</v>
      </c>
      <c r="E22" s="137">
        <v>2</v>
      </c>
      <c r="F22" s="137">
        <v>2</v>
      </c>
      <c r="G22" s="137">
        <v>2</v>
      </c>
      <c r="H22" s="137">
        <v>2</v>
      </c>
      <c r="I22" s="137">
        <v>2</v>
      </c>
      <c r="J22" s="137">
        <v>2</v>
      </c>
      <c r="K22" s="31">
        <v>2</v>
      </c>
      <c r="L22" s="31">
        <v>2</v>
      </c>
      <c r="M22" s="31">
        <v>1</v>
      </c>
      <c r="N22" s="34">
        <v>1</v>
      </c>
      <c r="O22" s="34">
        <v>0</v>
      </c>
      <c r="P22" s="16"/>
      <c r="Q22" s="16"/>
      <c r="R22" s="16"/>
      <c r="S22" s="16"/>
      <c r="T22" s="16"/>
    </row>
    <row r="23" spans="1:26" s="15" customFormat="1" ht="12.75">
      <c r="A23" s="31" t="s">
        <v>28</v>
      </c>
      <c r="B23" s="31">
        <v>0</v>
      </c>
      <c r="C23" s="31">
        <v>0</v>
      </c>
      <c r="D23" s="31">
        <v>0</v>
      </c>
      <c r="E23" s="137">
        <v>0</v>
      </c>
      <c r="F23" s="137">
        <v>0</v>
      </c>
      <c r="G23" s="137">
        <v>0</v>
      </c>
      <c r="H23" s="137">
        <v>0</v>
      </c>
      <c r="I23" s="137">
        <v>0</v>
      </c>
      <c r="J23" s="137">
        <v>0</v>
      </c>
      <c r="K23" s="31">
        <v>0</v>
      </c>
      <c r="L23" s="31">
        <v>0</v>
      </c>
      <c r="M23" s="31">
        <v>0</v>
      </c>
      <c r="N23" s="34">
        <v>0</v>
      </c>
      <c r="O23" s="34">
        <v>0</v>
      </c>
      <c r="P23" s="16"/>
      <c r="Q23" s="16"/>
      <c r="R23" s="16"/>
      <c r="S23" s="16"/>
      <c r="T23" s="16"/>
    </row>
    <row r="24" spans="1:26" s="15" customFormat="1" ht="12.75">
      <c r="A24" s="31" t="s">
        <v>27</v>
      </c>
      <c r="B24" s="31">
        <v>1</v>
      </c>
      <c r="C24" s="31">
        <v>1</v>
      </c>
      <c r="D24" s="31">
        <v>1</v>
      </c>
      <c r="E24" s="137">
        <v>1</v>
      </c>
      <c r="F24" s="137">
        <v>1</v>
      </c>
      <c r="G24" s="137">
        <v>1</v>
      </c>
      <c r="H24" s="137">
        <v>1</v>
      </c>
      <c r="I24" s="137">
        <v>1</v>
      </c>
      <c r="J24" s="137">
        <v>1</v>
      </c>
      <c r="K24" s="31">
        <v>1</v>
      </c>
      <c r="L24" s="31">
        <v>1</v>
      </c>
      <c r="M24" s="31">
        <v>1</v>
      </c>
      <c r="N24" s="34">
        <v>1</v>
      </c>
      <c r="O24" s="34">
        <v>0</v>
      </c>
      <c r="P24" s="25"/>
      <c r="Q24" s="16"/>
      <c r="R24" s="16"/>
      <c r="S24" s="16"/>
      <c r="T24" s="16"/>
      <c r="U24" s="16"/>
      <c r="V24" s="16"/>
    </row>
    <row r="25" spans="1:26" s="15" customFormat="1" ht="12.75">
      <c r="A25" s="31" t="s">
        <v>48</v>
      </c>
      <c r="B25" s="31">
        <v>0</v>
      </c>
      <c r="C25" s="31">
        <v>0</v>
      </c>
      <c r="D25" s="31">
        <v>0</v>
      </c>
      <c r="E25" s="137">
        <v>0</v>
      </c>
      <c r="F25" s="137">
        <v>0</v>
      </c>
      <c r="G25" s="137">
        <v>0</v>
      </c>
      <c r="H25" s="137">
        <v>0</v>
      </c>
      <c r="I25" s="137">
        <v>0</v>
      </c>
      <c r="J25" s="137">
        <v>0</v>
      </c>
      <c r="K25" s="31">
        <v>0</v>
      </c>
      <c r="L25" s="31">
        <v>0</v>
      </c>
      <c r="M25" s="31">
        <v>0</v>
      </c>
      <c r="N25" s="37">
        <v>0</v>
      </c>
      <c r="O25" s="37">
        <v>0</v>
      </c>
      <c r="P25" s="25"/>
      <c r="Q25" s="16"/>
      <c r="R25" s="16"/>
      <c r="S25" s="16"/>
      <c r="T25" s="16"/>
      <c r="U25" s="16"/>
      <c r="V25" s="16"/>
    </row>
    <row r="26" spans="1:26" s="46" customFormat="1" ht="12.75">
      <c r="A26" s="117" t="s">
        <v>8</v>
      </c>
      <c r="B26" s="198">
        <f>SUM(B8:B25)</f>
        <v>86495</v>
      </c>
      <c r="C26" s="195">
        <f>SUM(C8:C25)</f>
        <v>84735</v>
      </c>
      <c r="D26" s="172">
        <f>SUM(D9:D25)</f>
        <v>83142</v>
      </c>
      <c r="E26" s="138">
        <f>SUM(E9:E25)</f>
        <v>81372</v>
      </c>
      <c r="F26" s="138">
        <v>76874</v>
      </c>
      <c r="G26" s="138">
        <f>G9+G10+G11+G12+G13+G14+G15+G16+G17+G18+G19+G20+G21+G22+G24</f>
        <v>75283</v>
      </c>
      <c r="H26" s="138">
        <f>SUM(H10:H25)</f>
        <v>73639</v>
      </c>
      <c r="I26" s="138">
        <f>SUM(I10:I25)</f>
        <v>68998</v>
      </c>
      <c r="J26" s="138">
        <v>62515</v>
      </c>
      <c r="K26" s="30">
        <f>SUM(K11:K25)</f>
        <v>60299</v>
      </c>
      <c r="L26" s="30">
        <f>SUM(L11:L25)</f>
        <v>56977</v>
      </c>
      <c r="M26" s="30">
        <f>SUM(M12:M25)</f>
        <v>47127</v>
      </c>
      <c r="N26" s="30">
        <f>SUM(N12:N25)</f>
        <v>44016</v>
      </c>
      <c r="O26" s="30">
        <f>SUM(O12:O25)</f>
        <v>34521</v>
      </c>
      <c r="P26" s="45"/>
      <c r="Q26" s="24"/>
      <c r="R26" s="24"/>
      <c r="S26" s="45"/>
      <c r="T26" s="45"/>
      <c r="U26" s="45"/>
      <c r="V26" s="45"/>
      <c r="W26" s="45"/>
      <c r="X26" s="45"/>
      <c r="Y26" s="45"/>
      <c r="Z26" s="45"/>
    </row>
    <row r="27" spans="1:26" s="15" customFormat="1" ht="25.5" customHeight="1">
      <c r="A27" s="29"/>
      <c r="B27" s="29"/>
      <c r="C27" s="29"/>
      <c r="D27" s="29"/>
      <c r="E27" s="29"/>
      <c r="F27" s="29"/>
      <c r="G27" s="29"/>
      <c r="H27" s="29"/>
      <c r="I27" s="29"/>
      <c r="J27" s="29"/>
      <c r="K27" s="29"/>
      <c r="L27" s="29"/>
      <c r="M27" s="29"/>
      <c r="N27" s="29"/>
      <c r="O27" s="29"/>
      <c r="P27" s="16"/>
      <c r="Q27" s="28"/>
      <c r="R27" s="16"/>
      <c r="S27" s="16"/>
      <c r="T27" s="16"/>
      <c r="U27" s="16"/>
      <c r="V27" s="16"/>
      <c r="W27" s="16"/>
      <c r="X27" s="16"/>
      <c r="Y27" s="16"/>
      <c r="Z27" s="16"/>
    </row>
    <row r="28" spans="1:26">
      <c r="A28" s="23" t="s">
        <v>117</v>
      </c>
      <c r="B28" s="23"/>
      <c r="C28" s="23"/>
      <c r="D28" s="23"/>
      <c r="E28" s="23"/>
      <c r="F28" s="23"/>
      <c r="G28" s="23"/>
      <c r="H28" s="23"/>
      <c r="I28" s="23"/>
      <c r="J28" s="23"/>
      <c r="K28" s="23"/>
      <c r="L28" s="26"/>
      <c r="N28" s="27"/>
    </row>
    <row r="29" spans="1:26">
      <c r="A29" s="217" t="s">
        <v>44</v>
      </c>
      <c r="B29" s="220" t="s">
        <v>64</v>
      </c>
      <c r="C29" s="221"/>
      <c r="D29" s="221"/>
      <c r="E29" s="221"/>
      <c r="F29" s="221"/>
      <c r="G29" s="221"/>
      <c r="H29" s="221"/>
      <c r="I29" s="221"/>
      <c r="J29" s="221"/>
      <c r="K29" s="221"/>
      <c r="L29" s="221"/>
      <c r="M29" s="221"/>
      <c r="N29" s="221"/>
      <c r="O29" s="160"/>
    </row>
    <row r="30" spans="1:26" ht="30" customHeight="1">
      <c r="A30" s="218"/>
      <c r="B30" s="196" t="s">
        <v>141</v>
      </c>
      <c r="C30" s="194" t="s">
        <v>140</v>
      </c>
      <c r="D30" s="171" t="s">
        <v>137</v>
      </c>
      <c r="E30" s="170" t="s">
        <v>131</v>
      </c>
      <c r="F30" s="166" t="s">
        <v>128</v>
      </c>
      <c r="G30" s="162" t="s">
        <v>121</v>
      </c>
      <c r="H30" s="161" t="s">
        <v>119</v>
      </c>
      <c r="I30" s="140" t="s">
        <v>114</v>
      </c>
      <c r="J30" s="116" t="s">
        <v>98</v>
      </c>
      <c r="K30" s="115" t="s">
        <v>75</v>
      </c>
      <c r="L30" s="115" t="s">
        <v>74</v>
      </c>
      <c r="M30" s="115" t="s">
        <v>63</v>
      </c>
      <c r="N30" s="115" t="s">
        <v>45</v>
      </c>
      <c r="O30" s="115" t="s">
        <v>65</v>
      </c>
    </row>
    <row r="31" spans="1:26" ht="12.75" customHeight="1">
      <c r="A31" s="36" t="s">
        <v>139</v>
      </c>
      <c r="B31" s="139">
        <f t="shared" ref="B31:C32" si="0">B32+B8</f>
        <v>86495</v>
      </c>
      <c r="C31" s="139">
        <f t="shared" si="0"/>
        <v>84735</v>
      </c>
      <c r="D31" s="132"/>
      <c r="E31" s="132"/>
      <c r="F31" s="132"/>
      <c r="G31" s="132"/>
      <c r="H31" s="132"/>
      <c r="I31" s="132"/>
      <c r="J31" s="132"/>
      <c r="K31" s="35"/>
      <c r="L31" s="134"/>
      <c r="M31" s="134"/>
      <c r="N31" s="38"/>
      <c r="O31" s="38"/>
    </row>
    <row r="32" spans="1:26" ht="14.25" customHeight="1">
      <c r="A32" s="133" t="s">
        <v>124</v>
      </c>
      <c r="B32" s="139">
        <f t="shared" si="0"/>
        <v>86173</v>
      </c>
      <c r="C32" s="139">
        <f t="shared" si="0"/>
        <v>84513</v>
      </c>
      <c r="D32" s="139">
        <f t="shared" ref="D32:D47" si="1">D33+D9</f>
        <v>83142</v>
      </c>
      <c r="E32" s="139">
        <f t="shared" ref="E32" si="2">E33+E9</f>
        <v>81372</v>
      </c>
      <c r="F32" s="139">
        <f t="shared" ref="F32:F47" si="3">F33+F9</f>
        <v>76874</v>
      </c>
      <c r="G32" s="139">
        <f t="shared" ref="G32:G47" si="4">G33+G9</f>
        <v>75283</v>
      </c>
      <c r="H32" s="132"/>
      <c r="I32" s="132"/>
      <c r="J32" s="132"/>
      <c r="K32" s="35"/>
      <c r="L32" s="132"/>
      <c r="M32" s="132"/>
      <c r="N32" s="35"/>
      <c r="O32" s="35"/>
    </row>
    <row r="33" spans="1:24" ht="17.25" customHeight="1">
      <c r="A33" s="122" t="s">
        <v>99</v>
      </c>
      <c r="B33" s="139">
        <f t="shared" ref="B33:C33" si="5">B34+B10</f>
        <v>83922</v>
      </c>
      <c r="C33" s="139">
        <f t="shared" si="5"/>
        <v>82825</v>
      </c>
      <c r="D33" s="139">
        <f t="shared" si="1"/>
        <v>81962</v>
      </c>
      <c r="E33" s="139">
        <f t="shared" ref="E33" si="6">E34+E10</f>
        <v>80579</v>
      </c>
      <c r="F33" s="139">
        <f t="shared" si="3"/>
        <v>76719</v>
      </c>
      <c r="G33" s="139">
        <f t="shared" si="4"/>
        <v>75155</v>
      </c>
      <c r="H33" s="139">
        <f t="shared" ref="H33:H47" si="7">H34+H10</f>
        <v>73639</v>
      </c>
      <c r="I33" s="139">
        <f t="shared" ref="I33:I47" si="8">I34+I10</f>
        <v>68998</v>
      </c>
      <c r="J33" s="34">
        <f t="shared" ref="J33:J47" si="9">J34+J10</f>
        <v>62515</v>
      </c>
      <c r="K33" s="35"/>
      <c r="L33" s="132"/>
      <c r="M33" s="132"/>
      <c r="N33" s="35"/>
      <c r="O33" s="35"/>
    </row>
    <row r="34" spans="1:24" ht="18.75" customHeight="1">
      <c r="A34" s="122" t="s">
        <v>46</v>
      </c>
      <c r="B34" s="34">
        <f t="shared" ref="B34:C34" si="10">B35+B11</f>
        <v>77588</v>
      </c>
      <c r="C34" s="34">
        <f t="shared" si="10"/>
        <v>77039</v>
      </c>
      <c r="D34" s="34">
        <f t="shared" si="1"/>
        <v>76592</v>
      </c>
      <c r="E34" s="34">
        <f t="shared" ref="E34" si="11">E35+E11</f>
        <v>75997</v>
      </c>
      <c r="F34" s="34">
        <f t="shared" si="3"/>
        <v>73513</v>
      </c>
      <c r="G34" s="34">
        <f t="shared" si="4"/>
        <v>72673</v>
      </c>
      <c r="H34" s="34">
        <f t="shared" si="7"/>
        <v>71724</v>
      </c>
      <c r="I34" s="34">
        <f t="shared" si="8"/>
        <v>67791</v>
      </c>
      <c r="J34" s="34">
        <f t="shared" si="9"/>
        <v>62096</v>
      </c>
      <c r="K34" s="34">
        <f t="shared" ref="K34:K47" si="12">K35+K11</f>
        <v>60299</v>
      </c>
      <c r="L34" s="133">
        <f t="shared" ref="L34:L47" si="13">L35+L11</f>
        <v>56977</v>
      </c>
      <c r="M34" s="133"/>
      <c r="N34" s="35"/>
      <c r="O34" s="35"/>
    </row>
    <row r="35" spans="1:24">
      <c r="A35" s="34" t="s">
        <v>39</v>
      </c>
      <c r="B35" s="139">
        <f t="shared" ref="B35:C35" si="14">B36+B12</f>
        <v>68248</v>
      </c>
      <c r="C35" s="139">
        <f t="shared" si="14"/>
        <v>67938</v>
      </c>
      <c r="D35" s="139">
        <f t="shared" si="1"/>
        <v>67662</v>
      </c>
      <c r="E35" s="139">
        <f t="shared" ref="E35" si="15">E36+E12</f>
        <v>67379</v>
      </c>
      <c r="F35" s="139">
        <f t="shared" si="3"/>
        <v>65911</v>
      </c>
      <c r="G35" s="139">
        <f t="shared" si="4"/>
        <v>65544</v>
      </c>
      <c r="H35" s="139">
        <f t="shared" si="7"/>
        <v>64960</v>
      </c>
      <c r="I35" s="139">
        <f t="shared" si="8"/>
        <v>62236</v>
      </c>
      <c r="J35" s="139">
        <f t="shared" si="9"/>
        <v>59153</v>
      </c>
      <c r="K35" s="34">
        <f t="shared" si="12"/>
        <v>57988</v>
      </c>
      <c r="L35" s="34">
        <f t="shared" si="13"/>
        <v>55220</v>
      </c>
      <c r="M35" s="34">
        <f t="shared" ref="M35:M47" si="16">M36+M12</f>
        <v>47127</v>
      </c>
      <c r="N35" s="32">
        <f t="shared" ref="N35:N47" si="17">N36+N12</f>
        <v>44016</v>
      </c>
      <c r="O35" s="32">
        <f t="shared" ref="O35:O47" si="18">O36+O12</f>
        <v>34522</v>
      </c>
      <c r="P35" s="81"/>
      <c r="Q35" s="81"/>
      <c r="R35" s="81"/>
      <c r="S35" s="81"/>
      <c r="T35" s="81"/>
      <c r="U35" s="81"/>
      <c r="V35" s="83"/>
      <c r="W35" s="83"/>
      <c r="X35" s="83"/>
    </row>
    <row r="36" spans="1:24">
      <c r="A36" s="34" t="s">
        <v>38</v>
      </c>
      <c r="B36" s="34">
        <f t="shared" ref="B36:C36" si="19">B37+B13</f>
        <v>57680</v>
      </c>
      <c r="C36" s="34">
        <f t="shared" si="19"/>
        <v>57471</v>
      </c>
      <c r="D36" s="34">
        <f t="shared" si="1"/>
        <v>57335</v>
      </c>
      <c r="E36" s="34">
        <f t="shared" ref="E36" si="20">E37+E13</f>
        <v>57177</v>
      </c>
      <c r="F36" s="34">
        <f t="shared" si="3"/>
        <v>56205</v>
      </c>
      <c r="G36" s="34">
        <f t="shared" si="4"/>
        <v>56003</v>
      </c>
      <c r="H36" s="34">
        <f t="shared" si="7"/>
        <v>55601</v>
      </c>
      <c r="I36" s="34">
        <f t="shared" si="8"/>
        <v>53465</v>
      </c>
      <c r="J36" s="34">
        <f t="shared" si="9"/>
        <v>52084</v>
      </c>
      <c r="K36" s="34">
        <f t="shared" si="12"/>
        <v>51524</v>
      </c>
      <c r="L36" s="34">
        <f t="shared" si="13"/>
        <v>49736</v>
      </c>
      <c r="M36" s="34">
        <f t="shared" si="16"/>
        <v>45492</v>
      </c>
      <c r="N36" s="32">
        <f t="shared" si="17"/>
        <v>43385</v>
      </c>
      <c r="O36" s="32">
        <f t="shared" si="18"/>
        <v>34522</v>
      </c>
      <c r="P36" s="82"/>
      <c r="Q36" s="82"/>
      <c r="R36" s="82"/>
      <c r="S36" s="82"/>
      <c r="T36" s="82"/>
      <c r="U36" s="82"/>
      <c r="V36" s="83"/>
      <c r="W36" s="83"/>
      <c r="X36" s="83"/>
    </row>
    <row r="37" spans="1:24">
      <c r="A37" s="34" t="s">
        <v>37</v>
      </c>
      <c r="B37" s="34">
        <f t="shared" ref="B37:C37" si="21">B38+B14</f>
        <v>44334</v>
      </c>
      <c r="C37" s="34">
        <f t="shared" si="21"/>
        <v>44208</v>
      </c>
      <c r="D37" s="34">
        <f t="shared" si="1"/>
        <v>44127</v>
      </c>
      <c r="E37" s="34">
        <f t="shared" ref="E37" si="22">E38+E14</f>
        <v>44031</v>
      </c>
      <c r="F37" s="34">
        <f t="shared" si="3"/>
        <v>43542</v>
      </c>
      <c r="G37" s="34">
        <f t="shared" si="4"/>
        <v>43437</v>
      </c>
      <c r="H37" s="34">
        <f t="shared" si="7"/>
        <v>43144</v>
      </c>
      <c r="I37" s="34">
        <f t="shared" si="8"/>
        <v>41734</v>
      </c>
      <c r="J37" s="34">
        <f t="shared" si="9"/>
        <v>41035</v>
      </c>
      <c r="K37" s="34">
        <f t="shared" si="12"/>
        <v>40764</v>
      </c>
      <c r="L37" s="34">
        <f t="shared" si="13"/>
        <v>39621</v>
      </c>
      <c r="M37" s="34">
        <f t="shared" si="16"/>
        <v>37617</v>
      </c>
      <c r="N37" s="32">
        <f t="shared" si="17"/>
        <v>36693</v>
      </c>
      <c r="O37" s="32">
        <f t="shared" si="18"/>
        <v>32355</v>
      </c>
      <c r="P37" s="82"/>
      <c r="Q37" s="82"/>
      <c r="R37" s="82"/>
      <c r="S37" s="82"/>
      <c r="T37" s="82"/>
      <c r="U37" s="82"/>
      <c r="V37" s="83"/>
      <c r="W37" s="83"/>
      <c r="X37" s="83"/>
    </row>
    <row r="38" spans="1:24">
      <c r="A38" s="34" t="s">
        <v>36</v>
      </c>
      <c r="B38" s="34">
        <f t="shared" ref="B38:C38" si="23">B39+B15</f>
        <v>28465</v>
      </c>
      <c r="C38" s="34">
        <f t="shared" si="23"/>
        <v>28385</v>
      </c>
      <c r="D38" s="34">
        <f t="shared" si="1"/>
        <v>28340</v>
      </c>
      <c r="E38" s="34">
        <f t="shared" ref="E38" si="24">E39+E15</f>
        <v>28292</v>
      </c>
      <c r="F38" s="34">
        <f t="shared" si="3"/>
        <v>28099</v>
      </c>
      <c r="G38" s="34">
        <f t="shared" si="4"/>
        <v>28039</v>
      </c>
      <c r="H38" s="34">
        <f t="shared" si="7"/>
        <v>27833</v>
      </c>
      <c r="I38" s="34">
        <f t="shared" si="8"/>
        <v>27041</v>
      </c>
      <c r="J38" s="34">
        <f t="shared" si="9"/>
        <v>26792</v>
      </c>
      <c r="K38" s="34">
        <f t="shared" si="12"/>
        <v>26687</v>
      </c>
      <c r="L38" s="34">
        <f t="shared" si="13"/>
        <v>25986</v>
      </c>
      <c r="M38" s="34">
        <f t="shared" si="16"/>
        <v>25061</v>
      </c>
      <c r="N38" s="32">
        <f t="shared" si="17"/>
        <v>24656</v>
      </c>
      <c r="O38" s="32">
        <f t="shared" si="18"/>
        <v>23022</v>
      </c>
      <c r="P38" s="82"/>
      <c r="Q38" s="82"/>
      <c r="R38" s="82"/>
      <c r="S38" s="82"/>
      <c r="T38" s="82"/>
      <c r="U38" s="82"/>
      <c r="V38" s="83"/>
      <c r="W38" s="83"/>
      <c r="X38" s="83"/>
    </row>
    <row r="39" spans="1:24">
      <c r="A39" s="34" t="s">
        <v>35</v>
      </c>
      <c r="B39" s="34">
        <f t="shared" ref="B39:C39" si="25">B40+B16</f>
        <v>13027</v>
      </c>
      <c r="C39" s="34">
        <f t="shared" si="25"/>
        <v>13004</v>
      </c>
      <c r="D39" s="34">
        <f t="shared" si="1"/>
        <v>12993</v>
      </c>
      <c r="E39" s="34">
        <f t="shared" ref="E39" si="26">E40+E16</f>
        <v>12972</v>
      </c>
      <c r="F39" s="34">
        <f t="shared" si="3"/>
        <v>12915</v>
      </c>
      <c r="G39" s="34">
        <f t="shared" si="4"/>
        <v>12896</v>
      </c>
      <c r="H39" s="34">
        <f t="shared" si="7"/>
        <v>12802</v>
      </c>
      <c r="I39" s="34">
        <f t="shared" si="8"/>
        <v>12505</v>
      </c>
      <c r="J39" s="34">
        <f t="shared" si="9"/>
        <v>12431</v>
      </c>
      <c r="K39" s="34">
        <f t="shared" si="12"/>
        <v>12400</v>
      </c>
      <c r="L39" s="34">
        <f t="shared" si="13"/>
        <v>12103</v>
      </c>
      <c r="M39" s="34">
        <f t="shared" si="16"/>
        <v>11800</v>
      </c>
      <c r="N39" s="32">
        <f t="shared" si="17"/>
        <v>11670</v>
      </c>
      <c r="O39" s="32">
        <f t="shared" si="18"/>
        <v>11158</v>
      </c>
      <c r="P39" s="84"/>
      <c r="Q39" s="84"/>
      <c r="R39" s="84"/>
      <c r="S39" s="83"/>
      <c r="T39" s="83"/>
      <c r="U39" s="83"/>
      <c r="V39" s="83"/>
      <c r="W39" s="83"/>
      <c r="X39" s="83"/>
    </row>
    <row r="40" spans="1:24">
      <c r="A40" s="34" t="s">
        <v>34</v>
      </c>
      <c r="B40" s="34">
        <f t="shared" ref="B40:C40" si="27">B41+B17</f>
        <v>3638</v>
      </c>
      <c r="C40" s="34">
        <f t="shared" si="27"/>
        <v>3634</v>
      </c>
      <c r="D40" s="34">
        <f t="shared" si="1"/>
        <v>3631</v>
      </c>
      <c r="E40" s="34">
        <f t="shared" ref="E40" si="28">E41+E17</f>
        <v>3627</v>
      </c>
      <c r="F40" s="34">
        <f t="shared" si="3"/>
        <v>3619</v>
      </c>
      <c r="G40" s="34">
        <f t="shared" si="4"/>
        <v>3617</v>
      </c>
      <c r="H40" s="34">
        <f t="shared" si="7"/>
        <v>3587</v>
      </c>
      <c r="I40" s="34">
        <f t="shared" si="8"/>
        <v>3531</v>
      </c>
      <c r="J40" s="34">
        <f t="shared" si="9"/>
        <v>3510</v>
      </c>
      <c r="K40" s="34">
        <f t="shared" si="12"/>
        <v>3507</v>
      </c>
      <c r="L40" s="34">
        <f t="shared" si="13"/>
        <v>3441</v>
      </c>
      <c r="M40" s="34">
        <f t="shared" si="16"/>
        <v>3363</v>
      </c>
      <c r="N40" s="32">
        <f t="shared" si="17"/>
        <v>3337</v>
      </c>
      <c r="O40" s="32">
        <f t="shared" si="18"/>
        <v>3226</v>
      </c>
      <c r="P40" s="84"/>
      <c r="Q40" s="84"/>
      <c r="R40" s="84"/>
      <c r="S40" s="83"/>
      <c r="T40" s="83"/>
      <c r="U40" s="83"/>
      <c r="V40" s="83"/>
      <c r="W40" s="83"/>
      <c r="X40" s="83"/>
    </row>
    <row r="41" spans="1:24">
      <c r="A41" s="34" t="s">
        <v>33</v>
      </c>
      <c r="B41" s="34">
        <f t="shared" ref="B41:C41" si="29">B42+B18</f>
        <v>632</v>
      </c>
      <c r="C41" s="34">
        <f t="shared" si="29"/>
        <v>632</v>
      </c>
      <c r="D41" s="34">
        <f t="shared" si="1"/>
        <v>631</v>
      </c>
      <c r="E41" s="34">
        <f t="shared" ref="E41" si="30">E42+E18</f>
        <v>630</v>
      </c>
      <c r="F41" s="34">
        <f t="shared" si="3"/>
        <v>627</v>
      </c>
      <c r="G41" s="34">
        <f t="shared" si="4"/>
        <v>628</v>
      </c>
      <c r="H41" s="34">
        <f t="shared" si="7"/>
        <v>623</v>
      </c>
      <c r="I41" s="34">
        <f t="shared" si="8"/>
        <v>613</v>
      </c>
      <c r="J41" s="34">
        <f t="shared" si="9"/>
        <v>610</v>
      </c>
      <c r="K41" s="34">
        <f t="shared" si="12"/>
        <v>610</v>
      </c>
      <c r="L41" s="34">
        <f t="shared" si="13"/>
        <v>604</v>
      </c>
      <c r="M41" s="34">
        <f t="shared" si="16"/>
        <v>592</v>
      </c>
      <c r="N41" s="32">
        <f t="shared" si="17"/>
        <v>586</v>
      </c>
      <c r="O41" s="32">
        <f t="shared" si="18"/>
        <v>567</v>
      </c>
    </row>
    <row r="42" spans="1:24">
      <c r="A42" s="34" t="s">
        <v>32</v>
      </c>
      <c r="B42" s="34">
        <f t="shared" ref="B42:C42" si="31">B43+B19</f>
        <v>91</v>
      </c>
      <c r="C42" s="34">
        <f t="shared" si="31"/>
        <v>91</v>
      </c>
      <c r="D42" s="34">
        <f t="shared" si="1"/>
        <v>91</v>
      </c>
      <c r="E42" s="34">
        <f t="shared" ref="E42" si="32">E43+E19</f>
        <v>91</v>
      </c>
      <c r="F42" s="34">
        <f t="shared" si="3"/>
        <v>91</v>
      </c>
      <c r="G42" s="34">
        <f t="shared" si="4"/>
        <v>91</v>
      </c>
      <c r="H42" s="34">
        <f t="shared" si="7"/>
        <v>91</v>
      </c>
      <c r="I42" s="34">
        <f t="shared" si="8"/>
        <v>92</v>
      </c>
      <c r="J42" s="34">
        <f t="shared" si="9"/>
        <v>93</v>
      </c>
      <c r="K42" s="34">
        <f t="shared" si="12"/>
        <v>93</v>
      </c>
      <c r="L42" s="34">
        <f t="shared" si="13"/>
        <v>93</v>
      </c>
      <c r="M42" s="34">
        <f t="shared" si="16"/>
        <v>88</v>
      </c>
      <c r="N42" s="32">
        <f t="shared" si="17"/>
        <v>87</v>
      </c>
      <c r="O42" s="32">
        <f t="shared" si="18"/>
        <v>80</v>
      </c>
    </row>
    <row r="43" spans="1:24">
      <c r="A43" s="34" t="s">
        <v>31</v>
      </c>
      <c r="B43" s="34">
        <f t="shared" ref="B43:C43" si="33">B44+B20</f>
        <v>40</v>
      </c>
      <c r="C43" s="34">
        <f t="shared" si="33"/>
        <v>40</v>
      </c>
      <c r="D43" s="34">
        <f t="shared" si="1"/>
        <v>40</v>
      </c>
      <c r="E43" s="34">
        <f t="shared" ref="E43" si="34">E44+E20</f>
        <v>40</v>
      </c>
      <c r="F43" s="34">
        <f t="shared" si="3"/>
        <v>40</v>
      </c>
      <c r="G43" s="34">
        <f t="shared" si="4"/>
        <v>40</v>
      </c>
      <c r="H43" s="34">
        <f t="shared" si="7"/>
        <v>40</v>
      </c>
      <c r="I43" s="34">
        <f t="shared" si="8"/>
        <v>41</v>
      </c>
      <c r="J43" s="34">
        <f t="shared" si="9"/>
        <v>42</v>
      </c>
      <c r="K43" s="34">
        <f t="shared" si="12"/>
        <v>42</v>
      </c>
      <c r="L43" s="34">
        <f t="shared" si="13"/>
        <v>42</v>
      </c>
      <c r="M43" s="34">
        <f t="shared" si="16"/>
        <v>38</v>
      </c>
      <c r="N43" s="32">
        <f t="shared" si="17"/>
        <v>37</v>
      </c>
      <c r="O43" s="32">
        <f t="shared" si="18"/>
        <v>31</v>
      </c>
    </row>
    <row r="44" spans="1:24">
      <c r="A44" s="34" t="s">
        <v>30</v>
      </c>
      <c r="B44" s="34">
        <f t="shared" ref="B44:C44" si="35">B45+B21</f>
        <v>8</v>
      </c>
      <c r="C44" s="34">
        <f t="shared" si="35"/>
        <v>8</v>
      </c>
      <c r="D44" s="34">
        <f t="shared" si="1"/>
        <v>8</v>
      </c>
      <c r="E44" s="34">
        <f t="shared" ref="E44" si="36">E45+E21</f>
        <v>8</v>
      </c>
      <c r="F44" s="34">
        <f t="shared" si="3"/>
        <v>8</v>
      </c>
      <c r="G44" s="34">
        <f t="shared" si="4"/>
        <v>8</v>
      </c>
      <c r="H44" s="34">
        <f t="shared" si="7"/>
        <v>8</v>
      </c>
      <c r="I44" s="34">
        <f t="shared" si="8"/>
        <v>9</v>
      </c>
      <c r="J44" s="34">
        <f t="shared" si="9"/>
        <v>10</v>
      </c>
      <c r="K44" s="34">
        <f t="shared" si="12"/>
        <v>10</v>
      </c>
      <c r="L44" s="34">
        <f t="shared" si="13"/>
        <v>10</v>
      </c>
      <c r="M44" s="34">
        <f t="shared" si="16"/>
        <v>9</v>
      </c>
      <c r="N44" s="32">
        <f t="shared" si="17"/>
        <v>8</v>
      </c>
      <c r="O44" s="32">
        <f t="shared" si="18"/>
        <v>6</v>
      </c>
    </row>
    <row r="45" spans="1:24">
      <c r="A45" s="34" t="s">
        <v>29</v>
      </c>
      <c r="B45" s="34">
        <f t="shared" ref="B45:C45" si="37">B46+B22</f>
        <v>3</v>
      </c>
      <c r="C45" s="34">
        <f t="shared" si="37"/>
        <v>3</v>
      </c>
      <c r="D45" s="34">
        <f t="shared" si="1"/>
        <v>3</v>
      </c>
      <c r="E45" s="34">
        <f t="shared" ref="E45" si="38">E46+E22</f>
        <v>3</v>
      </c>
      <c r="F45" s="34">
        <f t="shared" si="3"/>
        <v>3</v>
      </c>
      <c r="G45" s="34">
        <f t="shared" si="4"/>
        <v>3</v>
      </c>
      <c r="H45" s="34">
        <f t="shared" si="7"/>
        <v>3</v>
      </c>
      <c r="I45" s="34">
        <f t="shared" si="8"/>
        <v>3</v>
      </c>
      <c r="J45" s="34">
        <f t="shared" si="9"/>
        <v>3</v>
      </c>
      <c r="K45" s="34">
        <f t="shared" si="12"/>
        <v>3</v>
      </c>
      <c r="L45" s="34">
        <f t="shared" si="13"/>
        <v>3</v>
      </c>
      <c r="M45" s="34">
        <f t="shared" si="16"/>
        <v>2</v>
      </c>
      <c r="N45" s="32">
        <f t="shared" si="17"/>
        <v>2</v>
      </c>
      <c r="O45" s="32">
        <f t="shared" si="18"/>
        <v>1</v>
      </c>
    </row>
    <row r="46" spans="1:24">
      <c r="A46" s="34" t="s">
        <v>28</v>
      </c>
      <c r="B46" s="34">
        <f t="shared" ref="B46:C46" si="39">B47+B23</f>
        <v>1</v>
      </c>
      <c r="C46" s="34">
        <f t="shared" si="39"/>
        <v>1</v>
      </c>
      <c r="D46" s="34">
        <f t="shared" si="1"/>
        <v>1</v>
      </c>
      <c r="E46" s="34">
        <f t="shared" ref="E46" si="40">E47+E23</f>
        <v>1</v>
      </c>
      <c r="F46" s="34">
        <f t="shared" si="3"/>
        <v>1</v>
      </c>
      <c r="G46" s="34">
        <f t="shared" si="4"/>
        <v>1</v>
      </c>
      <c r="H46" s="34">
        <f t="shared" si="7"/>
        <v>1</v>
      </c>
      <c r="I46" s="34">
        <f t="shared" si="8"/>
        <v>1</v>
      </c>
      <c r="J46" s="34">
        <f t="shared" si="9"/>
        <v>1</v>
      </c>
      <c r="K46" s="34">
        <f t="shared" si="12"/>
        <v>1</v>
      </c>
      <c r="L46" s="34">
        <f t="shared" si="13"/>
        <v>1</v>
      </c>
      <c r="M46" s="34">
        <f t="shared" si="16"/>
        <v>1</v>
      </c>
      <c r="N46" s="32">
        <f t="shared" si="17"/>
        <v>1</v>
      </c>
      <c r="O46" s="32">
        <f t="shared" si="18"/>
        <v>1</v>
      </c>
    </row>
    <row r="47" spans="1:24">
      <c r="A47" s="34" t="s">
        <v>27</v>
      </c>
      <c r="B47" s="139">
        <f t="shared" ref="B47:C47" si="41">B48+B24</f>
        <v>1</v>
      </c>
      <c r="C47" s="139">
        <f t="shared" si="41"/>
        <v>1</v>
      </c>
      <c r="D47" s="139">
        <f t="shared" si="1"/>
        <v>1</v>
      </c>
      <c r="E47" s="139">
        <f t="shared" ref="E47" si="42">E48+E24</f>
        <v>1</v>
      </c>
      <c r="F47" s="139">
        <f t="shared" si="3"/>
        <v>1</v>
      </c>
      <c r="G47" s="139">
        <f t="shared" si="4"/>
        <v>1</v>
      </c>
      <c r="H47" s="139">
        <f t="shared" si="7"/>
        <v>1</v>
      </c>
      <c r="I47" s="139">
        <f t="shared" si="8"/>
        <v>1</v>
      </c>
      <c r="J47" s="139">
        <f t="shared" si="9"/>
        <v>1</v>
      </c>
      <c r="K47" s="34">
        <f t="shared" si="12"/>
        <v>1</v>
      </c>
      <c r="L47" s="34">
        <f t="shared" si="13"/>
        <v>1</v>
      </c>
      <c r="M47" s="34">
        <f t="shared" si="16"/>
        <v>1</v>
      </c>
      <c r="N47" s="32">
        <f t="shared" si="17"/>
        <v>1</v>
      </c>
      <c r="O47" s="32">
        <f t="shared" si="18"/>
        <v>1</v>
      </c>
    </row>
    <row r="48" spans="1:24">
      <c r="A48" s="37" t="s">
        <v>48</v>
      </c>
      <c r="B48" s="37">
        <v>0</v>
      </c>
      <c r="C48" s="37">
        <v>0</v>
      </c>
      <c r="D48" s="37">
        <v>0</v>
      </c>
      <c r="E48" s="37">
        <v>0</v>
      </c>
      <c r="F48" s="37">
        <v>0</v>
      </c>
      <c r="G48" s="37">
        <v>0</v>
      </c>
      <c r="H48" s="37">
        <v>0</v>
      </c>
      <c r="I48" s="37">
        <v>0</v>
      </c>
      <c r="J48" s="37">
        <v>0</v>
      </c>
      <c r="K48" s="37">
        <v>0</v>
      </c>
      <c r="L48" s="37">
        <v>0</v>
      </c>
      <c r="M48" s="37">
        <v>0</v>
      </c>
      <c r="N48" s="33">
        <v>0</v>
      </c>
      <c r="O48" s="33">
        <v>1</v>
      </c>
    </row>
    <row r="49" spans="1:16" ht="32.25" customHeight="1">
      <c r="A49" s="219" t="s">
        <v>113</v>
      </c>
      <c r="B49" s="219"/>
      <c r="C49" s="219"/>
      <c r="D49" s="219"/>
      <c r="E49" s="219"/>
      <c r="F49" s="219"/>
      <c r="G49" s="219"/>
      <c r="H49" s="219"/>
      <c r="I49" s="219"/>
      <c r="J49" s="219"/>
      <c r="K49" s="219"/>
      <c r="L49" s="219"/>
      <c r="M49" s="219"/>
      <c r="N49" s="219"/>
      <c r="O49" s="219"/>
      <c r="P49" s="39"/>
    </row>
    <row r="50" spans="1:16" ht="17.25" customHeight="1">
      <c r="A50" s="197"/>
      <c r="B50" s="197"/>
      <c r="C50" s="197"/>
      <c r="D50" s="197"/>
      <c r="E50" s="197"/>
      <c r="F50" s="197"/>
      <c r="G50" s="197"/>
      <c r="H50" s="197"/>
      <c r="I50" s="197"/>
      <c r="J50" s="197"/>
      <c r="K50" s="197"/>
      <c r="L50" s="197"/>
      <c r="M50" s="197"/>
      <c r="N50" s="197"/>
      <c r="O50" s="197"/>
      <c r="P50" s="39"/>
    </row>
    <row r="51" spans="1:16">
      <c r="A51" s="16" t="s">
        <v>73</v>
      </c>
      <c r="B51" s="16"/>
      <c r="C51" s="16"/>
      <c r="D51" s="16"/>
      <c r="F51" s="16"/>
      <c r="H51" s="16"/>
      <c r="I51" s="16"/>
      <c r="K51" s="16"/>
      <c r="L51" s="17"/>
    </row>
    <row r="52" spans="1:16">
      <c r="A52" s="25" t="s">
        <v>71</v>
      </c>
      <c r="B52" s="19" t="s">
        <v>25</v>
      </c>
      <c r="C52" s="19"/>
      <c r="D52" s="25"/>
      <c r="F52" s="19"/>
      <c r="H52" s="25"/>
      <c r="I52" s="25"/>
      <c r="K52" s="124"/>
      <c r="L52" s="18"/>
    </row>
    <row r="53" spans="1:16">
      <c r="A53" s="120" t="s">
        <v>81</v>
      </c>
      <c r="B53" s="120" t="s">
        <v>72</v>
      </c>
      <c r="C53" s="120"/>
      <c r="D53" s="120"/>
      <c r="F53" s="120"/>
      <c r="H53" s="120"/>
      <c r="I53" s="120"/>
      <c r="K53" s="107"/>
      <c r="L53" s="18"/>
    </row>
    <row r="54" spans="1:16">
      <c r="A54" s="135">
        <v>43984</v>
      </c>
      <c r="B54" s="168" t="s">
        <v>142</v>
      </c>
      <c r="C54" s="168"/>
      <c r="D54" s="120"/>
      <c r="E54" s="223" t="s">
        <v>145</v>
      </c>
      <c r="F54" s="120"/>
      <c r="H54" s="120"/>
      <c r="I54" s="120"/>
      <c r="K54" s="107"/>
      <c r="L54" s="18"/>
    </row>
    <row r="55" spans="1:16">
      <c r="A55" s="135">
        <v>43983</v>
      </c>
      <c r="B55" s="168" t="s">
        <v>143</v>
      </c>
      <c r="C55" s="168"/>
      <c r="D55" s="120"/>
      <c r="F55" s="120"/>
      <c r="H55" s="120"/>
      <c r="I55" s="120"/>
      <c r="K55" s="107"/>
      <c r="L55" s="18"/>
    </row>
    <row r="56" spans="1:16">
      <c r="A56" s="135">
        <v>43980</v>
      </c>
      <c r="B56" s="168" t="s">
        <v>138</v>
      </c>
      <c r="C56" s="168"/>
      <c r="D56" s="135"/>
      <c r="F56" s="168"/>
      <c r="H56" s="120"/>
      <c r="I56" s="120"/>
      <c r="K56" s="107"/>
      <c r="L56" s="18"/>
    </row>
    <row r="57" spans="1:16">
      <c r="A57" s="135">
        <v>43979</v>
      </c>
      <c r="B57" s="168" t="s">
        <v>132</v>
      </c>
      <c r="C57" s="168"/>
      <c r="D57" s="135"/>
      <c r="F57" s="168"/>
      <c r="H57" s="120"/>
      <c r="I57" s="120"/>
      <c r="K57" s="107"/>
      <c r="L57" s="18"/>
    </row>
    <row r="58" spans="1:16">
      <c r="A58" s="135">
        <v>43978</v>
      </c>
      <c r="B58" s="168" t="s">
        <v>127</v>
      </c>
      <c r="C58" s="168"/>
      <c r="D58" s="135"/>
      <c r="F58" s="168"/>
      <c r="H58" s="120"/>
      <c r="I58" s="120"/>
      <c r="K58" s="107"/>
      <c r="L58" s="18"/>
    </row>
    <row r="59" spans="1:16">
      <c r="A59" s="135">
        <v>43977</v>
      </c>
      <c r="B59" s="168" t="s">
        <v>126</v>
      </c>
      <c r="C59" s="168"/>
      <c r="D59" s="135"/>
      <c r="F59" s="168"/>
      <c r="H59" s="167"/>
      <c r="I59" s="167"/>
      <c r="K59" s="107"/>
      <c r="L59" s="18"/>
    </row>
    <row r="60" spans="1:16">
      <c r="A60" s="135">
        <v>43973</v>
      </c>
      <c r="B60" s="123" t="s">
        <v>120</v>
      </c>
      <c r="C60" s="123"/>
      <c r="D60" s="135"/>
      <c r="F60" s="123"/>
      <c r="H60" s="135"/>
      <c r="I60" s="120"/>
      <c r="K60" s="107"/>
      <c r="L60" s="18"/>
    </row>
    <row r="61" spans="1:16">
      <c r="A61" s="135">
        <v>43971</v>
      </c>
      <c r="B61" s="123" t="s">
        <v>115</v>
      </c>
      <c r="C61" s="123"/>
      <c r="D61" s="135"/>
      <c r="F61" s="123"/>
      <c r="H61" s="135"/>
      <c r="I61" s="120"/>
      <c r="K61" s="107"/>
      <c r="L61" s="18"/>
    </row>
    <row r="62" spans="1:16">
      <c r="A62" s="135">
        <v>43969</v>
      </c>
      <c r="B62" s="123" t="s">
        <v>101</v>
      </c>
      <c r="C62" s="123"/>
      <c r="D62" s="135"/>
      <c r="F62" s="123"/>
      <c r="H62" s="135"/>
      <c r="I62" s="120"/>
      <c r="K62" s="107"/>
      <c r="L62" s="18"/>
    </row>
    <row r="63" spans="1:16">
      <c r="A63" s="121">
        <v>43966</v>
      </c>
      <c r="B63" s="123" t="s">
        <v>102</v>
      </c>
      <c r="C63" s="123"/>
      <c r="D63" s="121"/>
      <c r="F63" s="123"/>
      <c r="H63" s="121"/>
      <c r="I63" s="121"/>
      <c r="K63" s="107"/>
    </row>
    <row r="64" spans="1:16">
      <c r="A64" s="121">
        <v>43965</v>
      </c>
      <c r="B64" s="123" t="s">
        <v>103</v>
      </c>
      <c r="C64" s="123"/>
      <c r="D64" s="121"/>
      <c r="F64" s="123"/>
      <c r="H64" s="121"/>
      <c r="I64" s="121"/>
      <c r="K64" s="107"/>
    </row>
    <row r="65" spans="1:9">
      <c r="A65" s="121">
        <v>43959</v>
      </c>
      <c r="B65" s="123" t="s">
        <v>104</v>
      </c>
      <c r="C65" s="123"/>
      <c r="D65" s="121"/>
      <c r="F65" s="123"/>
      <c r="H65" s="121"/>
      <c r="I65" s="121"/>
    </row>
    <row r="66" spans="1:9">
      <c r="A66" s="121">
        <v>43957</v>
      </c>
      <c r="B66" s="123" t="s">
        <v>105</v>
      </c>
      <c r="C66" s="123"/>
      <c r="D66" s="121"/>
      <c r="F66" s="123"/>
      <c r="H66" s="121"/>
      <c r="I66" s="121"/>
    </row>
    <row r="67" spans="1:9">
      <c r="A67" s="121">
        <v>43951</v>
      </c>
      <c r="B67" s="119" t="s">
        <v>82</v>
      </c>
      <c r="C67" s="119"/>
      <c r="D67" s="121"/>
      <c r="F67" s="119"/>
      <c r="H67" s="121"/>
      <c r="I67" s="121"/>
    </row>
  </sheetData>
  <mergeCells count="5">
    <mergeCell ref="A29:A30"/>
    <mergeCell ref="A49:O49"/>
    <mergeCell ref="A6:A7"/>
    <mergeCell ref="B29:N29"/>
    <mergeCell ref="B6:O6"/>
  </mergeCells>
  <hyperlinks>
    <hyperlink ref="B52" r:id="rId1"/>
  </hyperlinks>
  <pageMargins left="0.7" right="0.7" top="0.75" bottom="0.75" header="0.3" footer="0.3"/>
  <pageSetup orientation="portrait"/>
  <ignoredErrors>
    <ignoredError sqref="G9:G10 F9:F10" numberStoredAsText="1"/>
  </ignoredErrors>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2020-06-02T20:02:11Z</dcterms:modified>
</cp:coreProperties>
</file>