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iguet\Desktop\"/>
    </mc:Choice>
  </mc:AlternateContent>
  <bookViews>
    <workbookView xWindow="0" yWindow="0" windowWidth="28800" windowHeight="11700" activeTab="13"/>
  </bookViews>
  <sheets>
    <sheet name="A1" sheetId="18" r:id="rId1"/>
    <sheet name="A2" sheetId="19" r:id="rId2"/>
    <sheet name=" A3" sheetId="5" r:id="rId3"/>
    <sheet name="A.4 " sheetId="6" r:id="rId4"/>
    <sheet name="A.5 " sheetId="7" r:id="rId5"/>
    <sheet name="A.6 " sheetId="8" r:id="rId6"/>
    <sheet name="A.7 identique" sheetId="9" r:id="rId7"/>
    <sheet name="A.8 " sheetId="10" r:id="rId8"/>
    <sheet name="A9" sheetId="11" r:id="rId9"/>
    <sheet name="A10" sheetId="12" r:id="rId10"/>
    <sheet name=" A11" sheetId="13" r:id="rId11"/>
    <sheet name=" A12" sheetId="14" r:id="rId12"/>
    <sheet name=" A13" sheetId="15" r:id="rId13"/>
    <sheet name=" A14" sheetId="16" r:id="rId14"/>
    <sheet name=" A15 identique" sheetId="17" r:id="rId15"/>
  </sheets>
  <externalReferences>
    <externalReference r:id="rId16"/>
    <externalReference r:id="rId17"/>
  </externalReferences>
  <definedNames>
    <definedName name="_xlnm.Print_Area" localSheetId="11">' A12'!$A$2:$D$33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6" i="11" l="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37" i="11"/>
  <c r="C37" i="11"/>
  <c r="O10" i="19"/>
  <c r="J26" i="18"/>
  <c r="N26" i="18" s="1"/>
  <c r="V26" i="18" s="1"/>
  <c r="I26" i="18"/>
  <c r="M26" i="18"/>
  <c r="U26" i="18" s="1"/>
  <c r="P26" i="18"/>
  <c r="R26" i="18"/>
  <c r="T26" i="18"/>
  <c r="O26" i="18"/>
  <c r="S26" i="18" s="1"/>
  <c r="Q26" i="18"/>
  <c r="J25" i="18"/>
  <c r="N25" i="18" s="1"/>
  <c r="V25" i="18" s="1"/>
  <c r="I25" i="18"/>
  <c r="M25" i="18"/>
  <c r="U25" i="18" s="1"/>
  <c r="P25" i="18"/>
  <c r="R25" i="18"/>
  <c r="T25" i="18"/>
  <c r="O25" i="18"/>
  <c r="S25" i="18" s="1"/>
  <c r="Q25" i="18"/>
  <c r="J24" i="18"/>
  <c r="N24" i="18" s="1"/>
  <c r="V24" i="18" s="1"/>
  <c r="I24" i="18"/>
  <c r="M24" i="18"/>
  <c r="U24" i="18" s="1"/>
  <c r="P24" i="18"/>
  <c r="R24" i="18"/>
  <c r="T24" i="18"/>
  <c r="O24" i="18"/>
  <c r="S24" i="18" s="1"/>
  <c r="Q24" i="18"/>
  <c r="J23" i="18"/>
  <c r="N23" i="18" s="1"/>
  <c r="V23" i="18" s="1"/>
  <c r="I23" i="18"/>
  <c r="M23" i="18"/>
  <c r="U23" i="18" s="1"/>
  <c r="P23" i="18"/>
  <c r="R23" i="18"/>
  <c r="T23" i="18"/>
  <c r="O23" i="18"/>
  <c r="S23" i="18" s="1"/>
  <c r="Q23" i="18"/>
  <c r="J22" i="18"/>
  <c r="N22" i="18" s="1"/>
  <c r="V22" i="18" s="1"/>
  <c r="I22" i="18"/>
  <c r="M22" i="18"/>
  <c r="U22" i="18" s="1"/>
  <c r="P22" i="18"/>
  <c r="R22" i="18"/>
  <c r="T22" i="18"/>
  <c r="O22" i="18"/>
  <c r="S22" i="18" s="1"/>
  <c r="Q22" i="18"/>
  <c r="J21" i="18"/>
  <c r="N21" i="18" s="1"/>
  <c r="V21" i="18" s="1"/>
  <c r="I21" i="18"/>
  <c r="M21" i="18"/>
  <c r="U21" i="18" s="1"/>
  <c r="P21" i="18"/>
  <c r="R21" i="18"/>
  <c r="T21" i="18"/>
  <c r="O21" i="18"/>
  <c r="S21" i="18" s="1"/>
  <c r="Q21" i="18"/>
  <c r="J20" i="18"/>
  <c r="N20" i="18" s="1"/>
  <c r="V20" i="18" s="1"/>
  <c r="I20" i="18"/>
  <c r="M20" i="18"/>
  <c r="U20" i="18" s="1"/>
  <c r="P20" i="18"/>
  <c r="R20" i="18"/>
  <c r="T20" i="18"/>
  <c r="O20" i="18"/>
  <c r="S20" i="18" s="1"/>
  <c r="Q20" i="18"/>
  <c r="J19" i="18"/>
  <c r="N19" i="18" s="1"/>
  <c r="V19" i="18" s="1"/>
  <c r="I19" i="18"/>
  <c r="M19" i="18"/>
  <c r="U19" i="18" s="1"/>
  <c r="P19" i="18"/>
  <c r="R19" i="18"/>
  <c r="T19" i="18"/>
  <c r="O19" i="18"/>
  <c r="S19" i="18" s="1"/>
  <c r="Q19" i="18"/>
  <c r="J18" i="18"/>
  <c r="N18" i="18" s="1"/>
  <c r="V18" i="18" s="1"/>
  <c r="I18" i="18"/>
  <c r="M18" i="18"/>
  <c r="U18" i="18" s="1"/>
  <c r="P18" i="18"/>
  <c r="R18" i="18"/>
  <c r="T18" i="18"/>
  <c r="O18" i="18"/>
  <c r="S18" i="18" s="1"/>
  <c r="Q18" i="18"/>
  <c r="J17" i="18"/>
  <c r="N17" i="18" s="1"/>
  <c r="V17" i="18" s="1"/>
  <c r="I17" i="18"/>
  <c r="M17" i="18"/>
  <c r="U17" i="18" s="1"/>
  <c r="P17" i="18"/>
  <c r="R17" i="18"/>
  <c r="T17" i="18"/>
  <c r="O17" i="18"/>
  <c r="S17" i="18" s="1"/>
  <c r="Q17" i="18"/>
  <c r="J16" i="18"/>
  <c r="N16" i="18" s="1"/>
  <c r="V16" i="18" s="1"/>
  <c r="I16" i="18"/>
  <c r="M16" i="18"/>
  <c r="U16" i="18" s="1"/>
  <c r="P16" i="18"/>
  <c r="R16" i="18"/>
  <c r="T16" i="18"/>
  <c r="O16" i="18"/>
  <c r="S16" i="18" s="1"/>
  <c r="Q16" i="18"/>
  <c r="J15" i="18"/>
  <c r="N15" i="18" s="1"/>
  <c r="V15" i="18" s="1"/>
  <c r="I15" i="18"/>
  <c r="M15" i="18"/>
  <c r="U15" i="18" s="1"/>
  <c r="P15" i="18"/>
  <c r="R15" i="18"/>
  <c r="T15" i="18"/>
  <c r="O15" i="18"/>
  <c r="S15" i="18" s="1"/>
  <c r="Q15" i="18"/>
  <c r="J14" i="18"/>
  <c r="N14" i="18" s="1"/>
  <c r="V14" i="18" s="1"/>
  <c r="I14" i="18"/>
  <c r="M14" i="18"/>
  <c r="U14" i="18" s="1"/>
  <c r="P14" i="18"/>
  <c r="R14" i="18"/>
  <c r="T14" i="18"/>
  <c r="O14" i="18"/>
  <c r="S14" i="18" s="1"/>
  <c r="Q14" i="18"/>
  <c r="J13" i="18"/>
  <c r="N13" i="18" s="1"/>
  <c r="V13" i="18" s="1"/>
  <c r="I13" i="18"/>
  <c r="M13" i="18"/>
  <c r="U13" i="18" s="1"/>
  <c r="P13" i="18"/>
  <c r="R13" i="18"/>
  <c r="T13" i="18"/>
  <c r="O13" i="18"/>
  <c r="S13" i="18" s="1"/>
  <c r="Q13" i="18"/>
  <c r="J12" i="18"/>
  <c r="N12" i="18" s="1"/>
  <c r="V12" i="18" s="1"/>
  <c r="I12" i="18"/>
  <c r="M12" i="18"/>
  <c r="U12" i="18" s="1"/>
  <c r="P12" i="18"/>
  <c r="R12" i="18"/>
  <c r="T12" i="18"/>
  <c r="O12" i="18"/>
  <c r="S12" i="18" s="1"/>
  <c r="Q12" i="18"/>
  <c r="J11" i="18"/>
  <c r="N11" i="18" s="1"/>
  <c r="V11" i="18" s="1"/>
  <c r="I11" i="18"/>
  <c r="M11" i="18"/>
  <c r="U11" i="18" s="1"/>
  <c r="P11" i="18"/>
  <c r="R11" i="18"/>
  <c r="T11" i="18"/>
  <c r="O11" i="18"/>
  <c r="S11" i="18" s="1"/>
  <c r="Q11" i="18"/>
  <c r="J10" i="18"/>
  <c r="N10" i="18" s="1"/>
  <c r="V10" i="18" s="1"/>
  <c r="I10" i="18"/>
  <c r="M10" i="18"/>
  <c r="U10" i="18" s="1"/>
  <c r="P10" i="18"/>
  <c r="R10" i="18"/>
  <c r="T10" i="18"/>
  <c r="O10" i="18"/>
  <c r="S10" i="18" s="1"/>
  <c r="Q10" i="18"/>
  <c r="J9" i="18"/>
  <c r="N9" i="18" s="1"/>
  <c r="V9" i="18" s="1"/>
  <c r="I9" i="18"/>
  <c r="M9" i="18"/>
  <c r="U9" i="18" s="1"/>
  <c r="P9" i="18"/>
  <c r="R9" i="18"/>
  <c r="T9" i="18"/>
  <c r="O9" i="18"/>
  <c r="S9" i="18" s="1"/>
  <c r="Q9" i="18"/>
  <c r="J8" i="18"/>
  <c r="N8" i="18" s="1"/>
  <c r="V8" i="18" s="1"/>
  <c r="I8" i="18"/>
  <c r="M8" i="18"/>
  <c r="U8" i="18" s="1"/>
  <c r="P8" i="18"/>
  <c r="R8" i="18"/>
  <c r="T8" i="18"/>
  <c r="O8" i="18"/>
  <c r="S8" i="18" s="1"/>
  <c r="Q8" i="18"/>
  <c r="J7" i="18"/>
  <c r="N7" i="18" s="1"/>
  <c r="V7" i="18" s="1"/>
  <c r="I7" i="18"/>
  <c r="M7" i="18"/>
  <c r="U7" i="18" s="1"/>
  <c r="P7" i="18"/>
  <c r="R7" i="18"/>
  <c r="T7" i="18"/>
  <c r="O7" i="18"/>
  <c r="S7" i="18" s="1"/>
  <c r="Q7" i="18"/>
  <c r="J6" i="18"/>
  <c r="N6" i="18" s="1"/>
  <c r="V6" i="18" s="1"/>
  <c r="I6" i="18"/>
  <c r="M6" i="18"/>
  <c r="U6" i="18" s="1"/>
  <c r="P6" i="18"/>
  <c r="R6" i="18"/>
  <c r="T6" i="18"/>
  <c r="O6" i="18"/>
  <c r="S6" i="18" s="1"/>
  <c r="Q6" i="18"/>
  <c r="U71" i="16"/>
  <c r="T71" i="16"/>
  <c r="S71" i="16"/>
  <c r="R71" i="16"/>
  <c r="Q71" i="16"/>
  <c r="P71" i="16"/>
  <c r="O71" i="16"/>
  <c r="N71" i="16"/>
  <c r="M71" i="16"/>
  <c r="L71" i="16"/>
  <c r="K71" i="16"/>
  <c r="J71" i="16"/>
  <c r="I71" i="16"/>
  <c r="H71" i="16"/>
  <c r="G71" i="16"/>
  <c r="F71" i="16"/>
  <c r="E71" i="16"/>
  <c r="D71" i="16"/>
  <c r="C71" i="16"/>
  <c r="B71" i="16"/>
  <c r="U70" i="16"/>
  <c r="T70" i="16"/>
  <c r="S70" i="16"/>
  <c r="R70" i="16"/>
  <c r="Q70" i="16"/>
  <c r="P70" i="16"/>
  <c r="O70" i="16"/>
  <c r="N70" i="16"/>
  <c r="M70" i="16"/>
  <c r="L70" i="16"/>
  <c r="K70" i="16"/>
  <c r="J70" i="16"/>
  <c r="I70" i="16"/>
  <c r="H70" i="16"/>
  <c r="G70" i="16"/>
  <c r="F70" i="16"/>
  <c r="E70" i="16"/>
  <c r="D70" i="16"/>
  <c r="C70" i="16"/>
  <c r="B70" i="16"/>
  <c r="U69" i="16"/>
  <c r="T69" i="16"/>
  <c r="S69" i="16"/>
  <c r="R69" i="16"/>
  <c r="Q69" i="16"/>
  <c r="P69" i="16"/>
  <c r="O69" i="16"/>
  <c r="N69" i="16"/>
  <c r="M69" i="16"/>
  <c r="L69" i="16"/>
  <c r="K69" i="16"/>
  <c r="J69" i="16"/>
  <c r="I69" i="16"/>
  <c r="H69" i="16"/>
  <c r="G69" i="16"/>
  <c r="F69" i="16"/>
  <c r="E69" i="16"/>
  <c r="D69" i="16"/>
  <c r="C69" i="16"/>
  <c r="B69" i="16"/>
  <c r="U68" i="16"/>
  <c r="T68" i="16"/>
  <c r="S68" i="16"/>
  <c r="R68" i="16"/>
  <c r="Q68" i="16"/>
  <c r="P68" i="16"/>
  <c r="O68" i="16"/>
  <c r="N68" i="16"/>
  <c r="M68" i="16"/>
  <c r="L68" i="16"/>
  <c r="K68" i="16"/>
  <c r="J68" i="16"/>
  <c r="I68" i="16"/>
  <c r="H68" i="16"/>
  <c r="G68" i="16"/>
  <c r="F68" i="16"/>
  <c r="E68" i="16"/>
  <c r="D68" i="16"/>
  <c r="C68" i="16"/>
  <c r="B68" i="16"/>
  <c r="U67" i="16"/>
  <c r="T67" i="16"/>
  <c r="S67" i="16"/>
  <c r="R67" i="16"/>
  <c r="Q67" i="16"/>
  <c r="P67" i="16"/>
  <c r="O67" i="16"/>
  <c r="N67" i="16"/>
  <c r="M67" i="16"/>
  <c r="L67" i="16"/>
  <c r="K67" i="16"/>
  <c r="J67" i="16"/>
  <c r="I67" i="16"/>
  <c r="H67" i="16"/>
  <c r="G67" i="16"/>
  <c r="F67" i="16"/>
  <c r="E67" i="16"/>
  <c r="D67" i="16"/>
  <c r="C67" i="16"/>
  <c r="B67" i="16"/>
  <c r="U66" i="16"/>
  <c r="T66" i="16"/>
  <c r="S66" i="16"/>
  <c r="R66" i="16"/>
  <c r="Q66" i="16"/>
  <c r="P66" i="16"/>
  <c r="O66" i="16"/>
  <c r="N66" i="16"/>
  <c r="M66" i="16"/>
  <c r="L66" i="16"/>
  <c r="K66" i="16"/>
  <c r="J66" i="16"/>
  <c r="I66" i="16"/>
  <c r="H66" i="16"/>
  <c r="G66" i="16"/>
  <c r="F66" i="16"/>
  <c r="E66" i="16"/>
  <c r="D66" i="16"/>
  <c r="C66" i="16"/>
  <c r="B66" i="16"/>
  <c r="U65" i="16"/>
  <c r="T65" i="16"/>
  <c r="S65" i="16"/>
  <c r="R65" i="16"/>
  <c r="Q65" i="16"/>
  <c r="P65" i="16"/>
  <c r="O65" i="16"/>
  <c r="N65" i="16"/>
  <c r="M65" i="16"/>
  <c r="L65" i="16"/>
  <c r="K65" i="16"/>
  <c r="J65" i="16"/>
  <c r="I65" i="16"/>
  <c r="H65" i="16"/>
  <c r="G65" i="16"/>
  <c r="F65" i="16"/>
  <c r="E65" i="16"/>
  <c r="D65" i="16"/>
  <c r="C65" i="16"/>
  <c r="B65" i="16"/>
  <c r="U63" i="16"/>
  <c r="T63" i="16"/>
  <c r="S63" i="16"/>
  <c r="R63" i="16"/>
  <c r="Q63" i="16"/>
  <c r="P63" i="16"/>
  <c r="O63" i="16"/>
  <c r="N63" i="16"/>
  <c r="M63" i="16"/>
  <c r="L63" i="16"/>
  <c r="K63" i="16"/>
  <c r="J63" i="16"/>
  <c r="I63" i="16"/>
  <c r="H63" i="16"/>
  <c r="G63" i="16"/>
  <c r="F63" i="16"/>
  <c r="E63" i="16"/>
  <c r="D63" i="16"/>
  <c r="C63" i="16"/>
  <c r="B63" i="16"/>
  <c r="U62" i="16"/>
  <c r="T62" i="16"/>
  <c r="S62" i="16"/>
  <c r="R62" i="16"/>
  <c r="Q62" i="16"/>
  <c r="P62" i="16"/>
  <c r="O62" i="16"/>
  <c r="N62" i="16"/>
  <c r="M62" i="16"/>
  <c r="L62" i="16"/>
  <c r="K62" i="16"/>
  <c r="J62" i="16"/>
  <c r="I62" i="16"/>
  <c r="H62" i="16"/>
  <c r="G62" i="16"/>
  <c r="F62" i="16"/>
  <c r="E62" i="16"/>
  <c r="D62" i="16"/>
  <c r="C62" i="16"/>
  <c r="B62" i="16"/>
  <c r="U61" i="16"/>
  <c r="T61" i="16"/>
  <c r="S61" i="16"/>
  <c r="R61" i="16"/>
  <c r="Q61" i="16"/>
  <c r="P61" i="16"/>
  <c r="O61" i="16"/>
  <c r="N61" i="16"/>
  <c r="M61" i="16"/>
  <c r="L61" i="16"/>
  <c r="K61" i="16"/>
  <c r="J61" i="16"/>
  <c r="I61" i="16"/>
  <c r="H61" i="16"/>
  <c r="G61" i="16"/>
  <c r="F61" i="16"/>
  <c r="E61" i="16"/>
  <c r="D61" i="16"/>
  <c r="C61" i="16"/>
  <c r="B61" i="16"/>
  <c r="U60" i="16"/>
  <c r="T60" i="16"/>
  <c r="S60" i="16"/>
  <c r="R60" i="16"/>
  <c r="Q60" i="16"/>
  <c r="P60" i="16"/>
  <c r="O60" i="16"/>
  <c r="N60" i="16"/>
  <c r="M60" i="16"/>
  <c r="L60" i="16"/>
  <c r="K60" i="16"/>
  <c r="J60" i="16"/>
  <c r="I60" i="16"/>
  <c r="H60" i="16"/>
  <c r="G60" i="16"/>
  <c r="F60" i="16"/>
  <c r="E60" i="16"/>
  <c r="D60" i="16"/>
  <c r="C60" i="16"/>
  <c r="B60" i="16"/>
  <c r="U59" i="16"/>
  <c r="T59" i="16"/>
  <c r="S59" i="16"/>
  <c r="R59" i="16"/>
  <c r="Q59" i="16"/>
  <c r="P59" i="16"/>
  <c r="O59" i="16"/>
  <c r="N59" i="16"/>
  <c r="M59" i="16"/>
  <c r="L59" i="16"/>
  <c r="K59" i="16"/>
  <c r="J59" i="16"/>
  <c r="I59" i="16"/>
  <c r="H59" i="16"/>
  <c r="G59" i="16"/>
  <c r="F59" i="16"/>
  <c r="E59" i="16"/>
  <c r="D59" i="16"/>
  <c r="C59" i="16"/>
  <c r="B59" i="16"/>
  <c r="U58" i="16"/>
  <c r="T58" i="16"/>
  <c r="S58" i="16"/>
  <c r="R58" i="16"/>
  <c r="Q58" i="16"/>
  <c r="P58" i="16"/>
  <c r="O58" i="16"/>
  <c r="N58" i="16"/>
  <c r="M58" i="16"/>
  <c r="L58" i="16"/>
  <c r="K58" i="16"/>
  <c r="J58" i="16"/>
  <c r="I58" i="16"/>
  <c r="H58" i="16"/>
  <c r="G58" i="16"/>
  <c r="F58" i="16"/>
  <c r="E58" i="16"/>
  <c r="D58" i="16"/>
  <c r="C58" i="16"/>
  <c r="B58" i="16"/>
  <c r="U57" i="16"/>
  <c r="T57" i="16"/>
  <c r="S57" i="16"/>
  <c r="R57" i="16"/>
  <c r="Q57" i="16"/>
  <c r="P57" i="16"/>
  <c r="O57" i="16"/>
  <c r="N57" i="16"/>
  <c r="M57" i="16"/>
  <c r="L57" i="16"/>
  <c r="K57" i="16"/>
  <c r="J57" i="16"/>
  <c r="I57" i="16"/>
  <c r="H57" i="16"/>
  <c r="G57" i="16"/>
  <c r="F57" i="16"/>
  <c r="E57" i="16"/>
  <c r="D57" i="16"/>
  <c r="C57" i="16"/>
  <c r="B57" i="16"/>
  <c r="U56" i="16"/>
  <c r="T56" i="16"/>
  <c r="S56" i="16"/>
  <c r="R56" i="16"/>
  <c r="Q56" i="16"/>
  <c r="P56" i="16"/>
  <c r="O56" i="16"/>
  <c r="N56" i="16"/>
  <c r="M56" i="16"/>
  <c r="L56" i="16"/>
  <c r="K56" i="16"/>
  <c r="J56" i="16"/>
  <c r="I56" i="16"/>
  <c r="H56" i="16"/>
  <c r="G56" i="16"/>
  <c r="F56" i="16"/>
  <c r="E56" i="16"/>
  <c r="D56" i="16"/>
  <c r="C56" i="16"/>
  <c r="B56" i="16"/>
  <c r="U55" i="16"/>
  <c r="T55" i="16"/>
  <c r="S55" i="16"/>
  <c r="R55" i="16"/>
  <c r="Q55" i="16"/>
  <c r="P55" i="16"/>
  <c r="O55" i="16"/>
  <c r="N55" i="16"/>
  <c r="M55" i="16"/>
  <c r="L55" i="16"/>
  <c r="K55" i="16"/>
  <c r="J55" i="16"/>
  <c r="I55" i="16"/>
  <c r="H55" i="16"/>
  <c r="G55" i="16"/>
  <c r="F55" i="16"/>
  <c r="E55" i="16"/>
  <c r="D55" i="16"/>
  <c r="C55" i="16"/>
  <c r="B55" i="16"/>
  <c r="U54" i="16"/>
  <c r="T54" i="16"/>
  <c r="S54" i="16"/>
  <c r="R54" i="16"/>
  <c r="Q54" i="16"/>
  <c r="P54" i="16"/>
  <c r="O54" i="16"/>
  <c r="N54" i="16"/>
  <c r="M54" i="16"/>
  <c r="L54" i="16"/>
  <c r="K54" i="16"/>
  <c r="J54" i="16"/>
  <c r="I54" i="16"/>
  <c r="H54" i="16"/>
  <c r="G54" i="16"/>
  <c r="F54" i="16"/>
  <c r="E54" i="16"/>
  <c r="D54" i="16"/>
  <c r="C54" i="16"/>
  <c r="B54" i="16"/>
  <c r="U53" i="16"/>
  <c r="T53" i="16"/>
  <c r="S53" i="16"/>
  <c r="R53" i="16"/>
  <c r="Q53" i="16"/>
  <c r="P53" i="16"/>
  <c r="O53" i="16"/>
  <c r="N53" i="16"/>
  <c r="M53" i="16"/>
  <c r="L53" i="16"/>
  <c r="K53" i="16"/>
  <c r="J53" i="16"/>
  <c r="I53" i="16"/>
  <c r="H53" i="16"/>
  <c r="G53" i="16"/>
  <c r="F53" i="16"/>
  <c r="E53" i="16"/>
  <c r="D53" i="16"/>
  <c r="C53" i="16"/>
  <c r="B53" i="16"/>
  <c r="U52" i="16"/>
  <c r="T52" i="16"/>
  <c r="S52" i="16"/>
  <c r="R52" i="16"/>
  <c r="Q52" i="16"/>
  <c r="P52" i="16"/>
  <c r="O52" i="16"/>
  <c r="N52" i="16"/>
  <c r="M52" i="16"/>
  <c r="L52" i="16"/>
  <c r="K52" i="16"/>
  <c r="J52" i="16"/>
  <c r="I52" i="16"/>
  <c r="H52" i="16"/>
  <c r="G52" i="16"/>
  <c r="F52" i="16"/>
  <c r="E52" i="16"/>
  <c r="D52" i="16"/>
  <c r="C52" i="16"/>
  <c r="B52" i="16"/>
  <c r="U51" i="16"/>
  <c r="T51" i="16"/>
  <c r="S51" i="16"/>
  <c r="R51" i="16"/>
  <c r="Q51" i="16"/>
  <c r="P51" i="16"/>
  <c r="O51" i="16"/>
  <c r="N51" i="16"/>
  <c r="M51" i="16"/>
  <c r="L51" i="16"/>
  <c r="K51" i="16"/>
  <c r="J51" i="16"/>
  <c r="I51" i="16"/>
  <c r="H51" i="16"/>
  <c r="G51" i="16"/>
  <c r="F51" i="16"/>
  <c r="E51" i="16"/>
  <c r="D51" i="16"/>
  <c r="C51" i="16"/>
  <c r="B51" i="16"/>
  <c r="U50" i="16"/>
  <c r="T50" i="16"/>
  <c r="S50" i="16"/>
  <c r="R50" i="16"/>
  <c r="Q50" i="16"/>
  <c r="P50" i="16"/>
  <c r="O50" i="16"/>
  <c r="N50" i="16"/>
  <c r="M50" i="16"/>
  <c r="L50" i="16"/>
  <c r="K50" i="16"/>
  <c r="J50" i="16"/>
  <c r="I50" i="16"/>
  <c r="H50" i="16"/>
  <c r="G50" i="16"/>
  <c r="F50" i="16"/>
  <c r="E50" i="16"/>
  <c r="D50" i="16"/>
  <c r="C50" i="16"/>
  <c r="B50" i="16"/>
  <c r="U49" i="16"/>
  <c r="T49" i="16"/>
  <c r="S49" i="16"/>
  <c r="R49" i="16"/>
  <c r="Q49" i="16"/>
  <c r="P49" i="16"/>
  <c r="O49" i="16"/>
  <c r="N49" i="16"/>
  <c r="M49" i="16"/>
  <c r="L49" i="16"/>
  <c r="K49" i="16"/>
  <c r="J49" i="16"/>
  <c r="I49" i="16"/>
  <c r="H49" i="16"/>
  <c r="G49" i="16"/>
  <c r="F49" i="16"/>
  <c r="E49" i="16"/>
  <c r="D49" i="16"/>
  <c r="C49" i="16"/>
  <c r="B49" i="16"/>
  <c r="U48" i="16"/>
  <c r="T48" i="16"/>
  <c r="S48" i="16"/>
  <c r="R48" i="16"/>
  <c r="Q48" i="16"/>
  <c r="P48" i="16"/>
  <c r="O48" i="16"/>
  <c r="N48" i="16"/>
  <c r="M48" i="16"/>
  <c r="L48" i="16"/>
  <c r="K48" i="16"/>
  <c r="J48" i="16"/>
  <c r="I48" i="16"/>
  <c r="H48" i="16"/>
  <c r="G48" i="16"/>
  <c r="F48" i="16"/>
  <c r="E48" i="16"/>
  <c r="D48" i="16"/>
  <c r="C48" i="16"/>
  <c r="B48" i="16"/>
  <c r="U47" i="16"/>
  <c r="T47" i="16"/>
  <c r="S47" i="16"/>
  <c r="R47" i="16"/>
  <c r="Q47" i="16"/>
  <c r="P47" i="16"/>
  <c r="O47" i="16"/>
  <c r="N47" i="16"/>
  <c r="M47" i="16"/>
  <c r="L47" i="16"/>
  <c r="K47" i="16"/>
  <c r="J47" i="16"/>
  <c r="I47" i="16"/>
  <c r="H47" i="16"/>
  <c r="G47" i="16"/>
  <c r="F47" i="16"/>
  <c r="E47" i="16"/>
  <c r="D47" i="16"/>
  <c r="C47" i="16"/>
  <c r="B47" i="16"/>
  <c r="U46" i="16"/>
  <c r="T46" i="16"/>
  <c r="S46" i="16"/>
  <c r="R46" i="16"/>
  <c r="Q46" i="16"/>
  <c r="P46" i="16"/>
  <c r="O46" i="16"/>
  <c r="N46" i="16"/>
  <c r="M46" i="16"/>
  <c r="L46" i="16"/>
  <c r="K46" i="16"/>
  <c r="J46" i="16"/>
  <c r="I46" i="16"/>
  <c r="H46" i="16"/>
  <c r="G46" i="16"/>
  <c r="F46" i="16"/>
  <c r="E46" i="16"/>
  <c r="D46" i="16"/>
  <c r="C46" i="16"/>
  <c r="B46" i="16"/>
  <c r="U45" i="16"/>
  <c r="T45" i="16"/>
  <c r="S45" i="16"/>
  <c r="R45" i="16"/>
  <c r="Q45" i="16"/>
  <c r="P45" i="16"/>
  <c r="O45" i="16"/>
  <c r="N45" i="16"/>
  <c r="M45" i="16"/>
  <c r="L45" i="16"/>
  <c r="K45" i="16"/>
  <c r="J45" i="16"/>
  <c r="I45" i="16"/>
  <c r="H45" i="16"/>
  <c r="G45" i="16"/>
  <c r="F45" i="16"/>
  <c r="E45" i="16"/>
  <c r="D45" i="16"/>
  <c r="C45" i="16"/>
  <c r="B45" i="16"/>
  <c r="U44" i="16"/>
  <c r="T44" i="16"/>
  <c r="S44" i="16"/>
  <c r="R44" i="16"/>
  <c r="Q44" i="16"/>
  <c r="P44" i="16"/>
  <c r="O44" i="16"/>
  <c r="N44" i="16"/>
  <c r="M44" i="16"/>
  <c r="L44" i="16"/>
  <c r="K44" i="16"/>
  <c r="J44" i="16"/>
  <c r="I44" i="16"/>
  <c r="H44" i="16"/>
  <c r="G44" i="16"/>
  <c r="F44" i="16"/>
  <c r="E44" i="16"/>
  <c r="D44" i="16"/>
  <c r="C44" i="16"/>
  <c r="B44" i="16"/>
  <c r="U43" i="16"/>
  <c r="T43" i="16"/>
  <c r="S43" i="16"/>
  <c r="R43" i="16"/>
  <c r="Q43" i="16"/>
  <c r="P43" i="16"/>
  <c r="O43" i="16"/>
  <c r="N43" i="16"/>
  <c r="M43" i="16"/>
  <c r="L43" i="16"/>
  <c r="K43" i="16"/>
  <c r="J43" i="16"/>
  <c r="I43" i="16"/>
  <c r="H43" i="16"/>
  <c r="G43" i="16"/>
  <c r="F43" i="16"/>
  <c r="E43" i="16"/>
  <c r="D43" i="16"/>
  <c r="C43" i="16"/>
  <c r="B43" i="16"/>
  <c r="U42" i="16"/>
  <c r="T42" i="16"/>
  <c r="S42" i="16"/>
  <c r="R42" i="16"/>
  <c r="Q42" i="16"/>
  <c r="P42" i="16"/>
  <c r="O42" i="16"/>
  <c r="N42" i="16"/>
  <c r="M42" i="16"/>
  <c r="L42" i="16"/>
  <c r="K42" i="16"/>
  <c r="J42" i="16"/>
  <c r="I42" i="16"/>
  <c r="H42" i="16"/>
  <c r="G42" i="16"/>
  <c r="F42" i="16"/>
  <c r="E42" i="16"/>
  <c r="D42" i="16"/>
  <c r="C42" i="16"/>
  <c r="B42" i="16"/>
  <c r="U41" i="16"/>
  <c r="T41" i="16"/>
  <c r="S41" i="16"/>
  <c r="R41" i="16"/>
  <c r="Q41" i="16"/>
  <c r="P41" i="16"/>
  <c r="O41" i="16"/>
  <c r="N41" i="16"/>
  <c r="M41" i="16"/>
  <c r="L41" i="16"/>
  <c r="K41" i="16"/>
  <c r="J41" i="16"/>
  <c r="I41" i="16"/>
  <c r="H41" i="16"/>
  <c r="G41" i="16"/>
  <c r="F41" i="16"/>
  <c r="E41" i="16"/>
  <c r="D41" i="16"/>
  <c r="C41" i="16"/>
  <c r="B41" i="16"/>
  <c r="U40" i="16"/>
  <c r="T40" i="16"/>
  <c r="S40" i="16"/>
  <c r="R40" i="16"/>
  <c r="Q40" i="16"/>
  <c r="P40" i="16"/>
  <c r="O40" i="16"/>
  <c r="N40" i="16"/>
  <c r="M40" i="16"/>
  <c r="L40" i="16"/>
  <c r="K40" i="16"/>
  <c r="J40" i="16"/>
  <c r="I40" i="16"/>
  <c r="H40" i="16"/>
  <c r="G40" i="16"/>
  <c r="F40" i="16"/>
  <c r="E40" i="16"/>
  <c r="D40" i="16"/>
  <c r="C40" i="16"/>
  <c r="B40" i="16"/>
  <c r="S38" i="16"/>
  <c r="T38" i="16" s="1"/>
  <c r="U38" i="16" s="1"/>
  <c r="U35" i="16"/>
  <c r="T35" i="16"/>
  <c r="S35" i="16"/>
  <c r="R35" i="16"/>
  <c r="Q35" i="16"/>
  <c r="P35" i="16"/>
  <c r="O35" i="16"/>
  <c r="N35" i="16"/>
  <c r="M35" i="16"/>
  <c r="L35" i="16"/>
  <c r="K35" i="16"/>
  <c r="J35" i="16"/>
  <c r="I35" i="16"/>
  <c r="H35" i="16"/>
  <c r="G35" i="16"/>
  <c r="F35" i="16"/>
  <c r="E35" i="16"/>
  <c r="D35" i="16"/>
  <c r="C35" i="16"/>
  <c r="B35" i="16"/>
  <c r="U34" i="16"/>
  <c r="T34" i="16"/>
  <c r="S34" i="16"/>
  <c r="R34" i="16"/>
  <c r="Q34" i="16"/>
  <c r="P34" i="16"/>
  <c r="O34" i="16"/>
  <c r="N34" i="16"/>
  <c r="M34" i="16"/>
  <c r="L34" i="16"/>
  <c r="K34" i="16"/>
  <c r="J34" i="16"/>
  <c r="I34" i="16"/>
  <c r="H34" i="16"/>
  <c r="G34" i="16"/>
  <c r="F34" i="16"/>
  <c r="E34" i="16"/>
  <c r="D34" i="16"/>
  <c r="C34" i="16"/>
  <c r="B34" i="16"/>
  <c r="U33" i="16"/>
  <c r="T33" i="16"/>
  <c r="S33" i="16"/>
  <c r="R33" i="16"/>
  <c r="Q33" i="16"/>
  <c r="P33" i="16"/>
  <c r="O33" i="16"/>
  <c r="N33" i="16"/>
  <c r="M33" i="16"/>
  <c r="L33" i="16"/>
  <c r="K33" i="16"/>
  <c r="J33" i="16"/>
  <c r="I33" i="16"/>
  <c r="H33" i="16"/>
  <c r="G33" i="16"/>
  <c r="F33" i="16"/>
  <c r="E33" i="16"/>
  <c r="D33" i="16"/>
  <c r="C33" i="16"/>
  <c r="B33" i="16"/>
  <c r="U32" i="16"/>
  <c r="T32" i="16"/>
  <c r="S32" i="16"/>
  <c r="R32" i="16"/>
  <c r="Q32" i="16"/>
  <c r="P32" i="16"/>
  <c r="O32" i="16"/>
  <c r="N32" i="16"/>
  <c r="M32" i="16"/>
  <c r="L32" i="16"/>
  <c r="K32" i="16"/>
  <c r="J32" i="16"/>
  <c r="I32" i="16"/>
  <c r="H32" i="16"/>
  <c r="G32" i="16"/>
  <c r="F32" i="16"/>
  <c r="E32" i="16"/>
  <c r="D32" i="16"/>
  <c r="C32" i="16"/>
  <c r="B32" i="16"/>
  <c r="U31" i="16"/>
  <c r="T31" i="16"/>
  <c r="S31" i="16"/>
  <c r="R31" i="16"/>
  <c r="Q31" i="16"/>
  <c r="P31" i="16"/>
  <c r="O31" i="16"/>
  <c r="N31" i="16"/>
  <c r="M31" i="16"/>
  <c r="L31" i="16"/>
  <c r="K31" i="16"/>
  <c r="J31" i="16"/>
  <c r="I31" i="16"/>
  <c r="H31" i="16"/>
  <c r="G31" i="16"/>
  <c r="F31" i="16"/>
  <c r="E31" i="16"/>
  <c r="D31" i="16"/>
  <c r="C31" i="16"/>
  <c r="B31" i="16"/>
  <c r="U30" i="16"/>
  <c r="T30" i="16"/>
  <c r="S30" i="16"/>
  <c r="R30" i="16"/>
  <c r="Q30" i="16"/>
  <c r="P30" i="16"/>
  <c r="O30" i="16"/>
  <c r="N30" i="16"/>
  <c r="M30" i="16"/>
  <c r="L30" i="16"/>
  <c r="K30" i="16"/>
  <c r="J30" i="16"/>
  <c r="I30" i="16"/>
  <c r="H30" i="16"/>
  <c r="G30" i="16"/>
  <c r="F30" i="16"/>
  <c r="E30" i="16"/>
  <c r="D30" i="16"/>
  <c r="C30" i="16"/>
  <c r="B30" i="16"/>
  <c r="U29" i="16"/>
  <c r="T29" i="16"/>
  <c r="S29" i="16"/>
  <c r="R29" i="16"/>
  <c r="Q29" i="16"/>
  <c r="P29" i="16"/>
  <c r="O29" i="16"/>
  <c r="N29" i="16"/>
  <c r="M29" i="16"/>
  <c r="L29" i="16"/>
  <c r="K29" i="16"/>
  <c r="J29" i="16"/>
  <c r="I29" i="16"/>
  <c r="H29" i="16"/>
  <c r="G29" i="16"/>
  <c r="F29" i="16"/>
  <c r="E29" i="16"/>
  <c r="D29" i="16"/>
  <c r="C29" i="16"/>
  <c r="B29" i="16"/>
  <c r="U27" i="16"/>
  <c r="T27" i="16"/>
  <c r="S27" i="16"/>
  <c r="R27" i="16"/>
  <c r="Q27" i="16"/>
  <c r="P27" i="16"/>
  <c r="O27" i="16"/>
  <c r="N27" i="16"/>
  <c r="M27" i="16"/>
  <c r="L27" i="16"/>
  <c r="K27" i="16"/>
  <c r="J27" i="16"/>
  <c r="I27" i="16"/>
  <c r="H27" i="16"/>
  <c r="G27" i="16"/>
  <c r="F27" i="16"/>
  <c r="E27" i="16"/>
  <c r="D27" i="16"/>
  <c r="C27" i="16"/>
  <c r="B27" i="16"/>
  <c r="U26" i="16"/>
  <c r="T26" i="16"/>
  <c r="S26" i="16"/>
  <c r="R26" i="16"/>
  <c r="Q26" i="16"/>
  <c r="P26" i="16"/>
  <c r="O26" i="16"/>
  <c r="N26" i="16"/>
  <c r="M26" i="16"/>
  <c r="L26" i="16"/>
  <c r="K26" i="16"/>
  <c r="J26" i="16"/>
  <c r="I26" i="16"/>
  <c r="H26" i="16"/>
  <c r="G26" i="16"/>
  <c r="F26" i="16"/>
  <c r="E26" i="16"/>
  <c r="D26" i="16"/>
  <c r="C26" i="16"/>
  <c r="B26" i="16"/>
  <c r="U25" i="16"/>
  <c r="T25" i="16"/>
  <c r="S25" i="16"/>
  <c r="R25" i="16"/>
  <c r="Q25" i="16"/>
  <c r="P25" i="16"/>
  <c r="O25" i="16"/>
  <c r="N25" i="16"/>
  <c r="M25" i="16"/>
  <c r="L25" i="16"/>
  <c r="K25" i="16"/>
  <c r="J25" i="16"/>
  <c r="I25" i="16"/>
  <c r="H25" i="16"/>
  <c r="G25" i="16"/>
  <c r="F25" i="16"/>
  <c r="E25" i="16"/>
  <c r="D25" i="16"/>
  <c r="C25" i="16"/>
  <c r="B25" i="16"/>
  <c r="U24" i="16"/>
  <c r="T24" i="16"/>
  <c r="S24" i="16"/>
  <c r="R24" i="16"/>
  <c r="Q24" i="16"/>
  <c r="P24" i="16"/>
  <c r="O24" i="16"/>
  <c r="N24" i="16"/>
  <c r="M24" i="16"/>
  <c r="L24" i="16"/>
  <c r="K24" i="16"/>
  <c r="J24" i="16"/>
  <c r="I24" i="16"/>
  <c r="H24" i="16"/>
  <c r="G24" i="16"/>
  <c r="F24" i="16"/>
  <c r="E24" i="16"/>
  <c r="D24" i="16"/>
  <c r="C24" i="16"/>
  <c r="B24" i="16"/>
  <c r="U23" i="16"/>
  <c r="T23" i="16"/>
  <c r="S23" i="16"/>
  <c r="R23" i="16"/>
  <c r="Q23" i="16"/>
  <c r="P23" i="16"/>
  <c r="O23" i="16"/>
  <c r="N23" i="16"/>
  <c r="M23" i="16"/>
  <c r="L23" i="16"/>
  <c r="K23" i="16"/>
  <c r="J23" i="16"/>
  <c r="I23" i="16"/>
  <c r="H23" i="16"/>
  <c r="G23" i="16"/>
  <c r="F23" i="16"/>
  <c r="E23" i="16"/>
  <c r="D23" i="16"/>
  <c r="C23" i="16"/>
  <c r="B23" i="16"/>
  <c r="U22" i="16"/>
  <c r="T22" i="16"/>
  <c r="S22" i="16"/>
  <c r="R22" i="16"/>
  <c r="Q22" i="16"/>
  <c r="P22" i="16"/>
  <c r="O22" i="16"/>
  <c r="N22" i="16"/>
  <c r="M22" i="16"/>
  <c r="L22" i="16"/>
  <c r="K22" i="16"/>
  <c r="J22" i="16"/>
  <c r="I22" i="16"/>
  <c r="H22" i="16"/>
  <c r="G22" i="16"/>
  <c r="F22" i="16"/>
  <c r="E22" i="16"/>
  <c r="D22" i="16"/>
  <c r="C22" i="16"/>
  <c r="B22" i="16"/>
  <c r="U21" i="16"/>
  <c r="T21" i="16"/>
  <c r="S21" i="16"/>
  <c r="R21" i="16"/>
  <c r="Q21" i="16"/>
  <c r="P21" i="16"/>
  <c r="O21" i="16"/>
  <c r="N21" i="16"/>
  <c r="M21" i="16"/>
  <c r="L21" i="16"/>
  <c r="K21" i="16"/>
  <c r="J21" i="16"/>
  <c r="I21" i="16"/>
  <c r="H21" i="16"/>
  <c r="G21" i="16"/>
  <c r="F21" i="16"/>
  <c r="E21" i="16"/>
  <c r="D21" i="16"/>
  <c r="C21" i="16"/>
  <c r="B21" i="16"/>
  <c r="U20" i="16"/>
  <c r="T20" i="16"/>
  <c r="S20" i="16"/>
  <c r="R20" i="16"/>
  <c r="Q20" i="16"/>
  <c r="P20" i="16"/>
  <c r="O20" i="16"/>
  <c r="N20" i="16"/>
  <c r="M20" i="16"/>
  <c r="L20" i="16"/>
  <c r="K20" i="16"/>
  <c r="J20" i="16"/>
  <c r="I20" i="16"/>
  <c r="H20" i="16"/>
  <c r="G20" i="16"/>
  <c r="F20" i="16"/>
  <c r="E20" i="16"/>
  <c r="D20" i="16"/>
  <c r="C20" i="16"/>
  <c r="B20" i="16"/>
  <c r="U19" i="16"/>
  <c r="T19" i="16"/>
  <c r="S19" i="16"/>
  <c r="R19" i="16"/>
  <c r="Q19" i="16"/>
  <c r="P19" i="16"/>
  <c r="O19" i="16"/>
  <c r="N19" i="16"/>
  <c r="M19" i="16"/>
  <c r="L19" i="16"/>
  <c r="K19" i="16"/>
  <c r="J19" i="16"/>
  <c r="I19" i="16"/>
  <c r="H19" i="16"/>
  <c r="G19" i="16"/>
  <c r="F19" i="16"/>
  <c r="E19" i="16"/>
  <c r="D19" i="16"/>
  <c r="C19" i="16"/>
  <c r="B19" i="16"/>
  <c r="U18" i="16"/>
  <c r="T18" i="16"/>
  <c r="S18" i="16"/>
  <c r="R18" i="16"/>
  <c r="Q18" i="16"/>
  <c r="P18" i="16"/>
  <c r="O18" i="16"/>
  <c r="N18" i="16"/>
  <c r="M18" i="16"/>
  <c r="L18" i="16"/>
  <c r="K18" i="16"/>
  <c r="J18" i="16"/>
  <c r="I18" i="16"/>
  <c r="H18" i="16"/>
  <c r="G18" i="16"/>
  <c r="F18" i="16"/>
  <c r="E18" i="16"/>
  <c r="D18" i="16"/>
  <c r="C18" i="16"/>
  <c r="B18" i="16"/>
  <c r="U17" i="16"/>
  <c r="T17" i="16"/>
  <c r="S17" i="16"/>
  <c r="R17" i="16"/>
  <c r="Q17" i="16"/>
  <c r="P17" i="16"/>
  <c r="O17" i="16"/>
  <c r="N17" i="16"/>
  <c r="M17" i="16"/>
  <c r="L17" i="16"/>
  <c r="K17" i="16"/>
  <c r="J17" i="16"/>
  <c r="I17" i="16"/>
  <c r="H17" i="16"/>
  <c r="G17" i="16"/>
  <c r="F17" i="16"/>
  <c r="E17" i="16"/>
  <c r="D17" i="16"/>
  <c r="C17" i="16"/>
  <c r="B17" i="16"/>
  <c r="U16" i="16"/>
  <c r="T16" i="16"/>
  <c r="S16" i="16"/>
  <c r="R16" i="16"/>
  <c r="Q16" i="16"/>
  <c r="P16" i="16"/>
  <c r="O16" i="16"/>
  <c r="N16" i="16"/>
  <c r="M16" i="16"/>
  <c r="L16" i="16"/>
  <c r="K16" i="16"/>
  <c r="J16" i="16"/>
  <c r="I16" i="16"/>
  <c r="H16" i="16"/>
  <c r="G16" i="16"/>
  <c r="F16" i="16"/>
  <c r="E16" i="16"/>
  <c r="D16" i="16"/>
  <c r="C16" i="16"/>
  <c r="B16" i="16"/>
  <c r="U15" i="16"/>
  <c r="T15" i="16"/>
  <c r="S15" i="16"/>
  <c r="R15" i="16"/>
  <c r="Q15" i="16"/>
  <c r="P15" i="16"/>
  <c r="O15" i="16"/>
  <c r="N15" i="16"/>
  <c r="M15" i="16"/>
  <c r="L15" i="16"/>
  <c r="K15" i="16"/>
  <c r="J15" i="16"/>
  <c r="I15" i="16"/>
  <c r="H15" i="16"/>
  <c r="G15" i="16"/>
  <c r="F15" i="16"/>
  <c r="E15" i="16"/>
  <c r="D15" i="16"/>
  <c r="C15" i="16"/>
  <c r="B15" i="16"/>
  <c r="U14" i="16"/>
  <c r="T14" i="16"/>
  <c r="S14" i="16"/>
  <c r="R14" i="16"/>
  <c r="Q14" i="16"/>
  <c r="P14" i="16"/>
  <c r="O14" i="16"/>
  <c r="N14" i="16"/>
  <c r="M14" i="16"/>
  <c r="L14" i="16"/>
  <c r="K14" i="16"/>
  <c r="J14" i="16"/>
  <c r="I14" i="16"/>
  <c r="H14" i="16"/>
  <c r="G14" i="16"/>
  <c r="F14" i="16"/>
  <c r="E14" i="16"/>
  <c r="D14" i="16"/>
  <c r="C14" i="16"/>
  <c r="B14" i="16"/>
  <c r="U13" i="16"/>
  <c r="T13" i="16"/>
  <c r="S13" i="16"/>
  <c r="R13" i="16"/>
  <c r="Q13" i="16"/>
  <c r="P13" i="16"/>
  <c r="O13" i="16"/>
  <c r="N13" i="16"/>
  <c r="M13" i="16"/>
  <c r="L13" i="16"/>
  <c r="K13" i="16"/>
  <c r="J13" i="16"/>
  <c r="I13" i="16"/>
  <c r="H13" i="16"/>
  <c r="G13" i="16"/>
  <c r="F13" i="16"/>
  <c r="E13" i="16"/>
  <c r="D13" i="16"/>
  <c r="C13" i="16"/>
  <c r="B13" i="16"/>
  <c r="U12" i="16"/>
  <c r="T12" i="16"/>
  <c r="S12" i="16"/>
  <c r="R12" i="16"/>
  <c r="Q12" i="16"/>
  <c r="P12" i="16"/>
  <c r="O12" i="16"/>
  <c r="N12" i="16"/>
  <c r="M12" i="16"/>
  <c r="L12" i="16"/>
  <c r="K12" i="16"/>
  <c r="J12" i="16"/>
  <c r="I12" i="16"/>
  <c r="H12" i="16"/>
  <c r="G12" i="16"/>
  <c r="F12" i="16"/>
  <c r="E12" i="16"/>
  <c r="D12" i="16"/>
  <c r="C12" i="16"/>
  <c r="B12" i="16"/>
  <c r="U11" i="16"/>
  <c r="T11" i="16"/>
  <c r="S11" i="16"/>
  <c r="R11" i="16"/>
  <c r="Q11" i="16"/>
  <c r="P11" i="16"/>
  <c r="O11" i="16"/>
  <c r="N11" i="16"/>
  <c r="M11" i="16"/>
  <c r="L11" i="16"/>
  <c r="K11" i="16"/>
  <c r="J11" i="16"/>
  <c r="I11" i="16"/>
  <c r="H11" i="16"/>
  <c r="G11" i="16"/>
  <c r="F11" i="16"/>
  <c r="E11" i="16"/>
  <c r="D11" i="16"/>
  <c r="C11" i="16"/>
  <c r="B11" i="16"/>
  <c r="U10" i="16"/>
  <c r="T10" i="16"/>
  <c r="S10" i="16"/>
  <c r="R10" i="16"/>
  <c r="Q10" i="16"/>
  <c r="P10" i="16"/>
  <c r="O10" i="16"/>
  <c r="N10" i="16"/>
  <c r="M10" i="16"/>
  <c r="L10" i="16"/>
  <c r="K10" i="16"/>
  <c r="J10" i="16"/>
  <c r="I10" i="16"/>
  <c r="H10" i="16"/>
  <c r="G10" i="16"/>
  <c r="F10" i="16"/>
  <c r="E10" i="16"/>
  <c r="D10" i="16"/>
  <c r="C10" i="16"/>
  <c r="B10" i="16"/>
  <c r="U9" i="16"/>
  <c r="T9" i="16"/>
  <c r="S9" i="16"/>
  <c r="R9" i="16"/>
  <c r="Q9" i="16"/>
  <c r="P9" i="16"/>
  <c r="O9" i="16"/>
  <c r="N9" i="16"/>
  <c r="M9" i="16"/>
  <c r="L9" i="16"/>
  <c r="K9" i="16"/>
  <c r="J9" i="16"/>
  <c r="I9" i="16"/>
  <c r="H9" i="16"/>
  <c r="G9" i="16"/>
  <c r="F9" i="16"/>
  <c r="E9" i="16"/>
  <c r="D9" i="16"/>
  <c r="C9" i="16"/>
  <c r="B9" i="16"/>
  <c r="U8" i="16"/>
  <c r="T8" i="16"/>
  <c r="S8" i="16"/>
  <c r="R8" i="16"/>
  <c r="Q8" i="16"/>
  <c r="P8" i="16"/>
  <c r="O8" i="16"/>
  <c r="N8" i="16"/>
  <c r="M8" i="16"/>
  <c r="L8" i="16"/>
  <c r="K8" i="16"/>
  <c r="J8" i="16"/>
  <c r="I8" i="16"/>
  <c r="H8" i="16"/>
  <c r="G8" i="16"/>
  <c r="F8" i="16"/>
  <c r="E8" i="16"/>
  <c r="D8" i="16"/>
  <c r="C8" i="16"/>
  <c r="B8" i="16"/>
  <c r="U7" i="16"/>
  <c r="T7" i="16"/>
  <c r="S7" i="16"/>
  <c r="R7" i="16"/>
  <c r="Q7" i="16"/>
  <c r="P7" i="16"/>
  <c r="O7" i="16"/>
  <c r="N7" i="16"/>
  <c r="M7" i="16"/>
  <c r="L7" i="16"/>
  <c r="K7" i="16"/>
  <c r="J7" i="16"/>
  <c r="I7" i="16"/>
  <c r="H7" i="16"/>
  <c r="G7" i="16"/>
  <c r="F7" i="16"/>
  <c r="E7" i="16"/>
  <c r="D7" i="16"/>
  <c r="C7" i="16"/>
  <c r="B7" i="16"/>
  <c r="U6" i="16"/>
  <c r="T6" i="16"/>
  <c r="S6" i="16"/>
  <c r="R6" i="16"/>
  <c r="Q6" i="16"/>
  <c r="P6" i="16"/>
  <c r="O6" i="16"/>
  <c r="N6" i="16"/>
  <c r="M6" i="16"/>
  <c r="L6" i="16"/>
  <c r="K6" i="16"/>
  <c r="J6" i="16"/>
  <c r="I6" i="16"/>
  <c r="H6" i="16"/>
  <c r="G6" i="16"/>
  <c r="F6" i="16"/>
  <c r="E6" i="16"/>
  <c r="D6" i="16"/>
  <c r="C6" i="16"/>
  <c r="B6" i="16"/>
  <c r="U5" i="16"/>
  <c r="T5" i="16"/>
  <c r="S5" i="16"/>
  <c r="R5" i="16"/>
  <c r="Q5" i="16"/>
  <c r="P5" i="16"/>
  <c r="O5" i="16"/>
  <c r="N5" i="16"/>
  <c r="M5" i="16"/>
  <c r="L5" i="16"/>
  <c r="K5" i="16"/>
  <c r="J5" i="16"/>
  <c r="I5" i="16"/>
  <c r="H5" i="16"/>
  <c r="G5" i="16"/>
  <c r="F5" i="16"/>
  <c r="E5" i="16"/>
  <c r="D5" i="16"/>
  <c r="C5" i="16"/>
  <c r="B5" i="16"/>
  <c r="C4" i="15"/>
  <c r="D4" i="15"/>
  <c r="E4" i="15" s="1"/>
  <c r="F4" i="15" s="1"/>
  <c r="G4" i="15" s="1"/>
  <c r="H4" i="15" s="1"/>
  <c r="I4" i="15" s="1"/>
  <c r="J4" i="15" s="1"/>
  <c r="K4" i="15" s="1"/>
  <c r="L4" i="15" s="1"/>
  <c r="M4" i="15" s="1"/>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A46" i="13"/>
  <c r="A47" i="13"/>
  <c r="A48" i="13" s="1"/>
  <c r="A49" i="13" s="1"/>
  <c r="A50" i="13" s="1"/>
  <c r="A51" i="13" s="1"/>
  <c r="A52" i="13" s="1"/>
  <c r="A53" i="13" s="1"/>
  <c r="A54" i="13" s="1"/>
  <c r="A55" i="13" s="1"/>
  <c r="A56" i="13" s="1"/>
  <c r="A57" i="13" s="1"/>
  <c r="A58" i="13" s="1"/>
  <c r="A59" i="13" s="1"/>
  <c r="A60" i="13" s="1"/>
  <c r="A61" i="13" s="1"/>
  <c r="A62" i="13" s="1"/>
  <c r="A63" i="13" s="1"/>
  <c r="A64" i="13" s="1"/>
  <c r="A65" i="13" s="1"/>
  <c r="A66" i="13" s="1"/>
  <c r="A7" i="13"/>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E33" i="11"/>
  <c r="C33" i="11"/>
</calcChain>
</file>

<file path=xl/sharedStrings.xml><?xml version="1.0" encoding="utf-8"?>
<sst xmlns="http://schemas.openxmlformats.org/spreadsheetml/2006/main" count="927" uniqueCount="568">
  <si>
    <t>Tableau A.1. Mouvement de la population (en milliers) et taux bruts (p. 1 000)</t>
  </si>
  <si>
    <t>Effectifs</t>
  </si>
  <si>
    <t>Taux bruts (p.1000)</t>
  </si>
  <si>
    <t>Populaton en milieu d'année</t>
  </si>
  <si>
    <t>Naissances</t>
  </si>
  <si>
    <t>Décès</t>
  </si>
  <si>
    <t>Solde naturel</t>
  </si>
  <si>
    <t>Solde migratoire</t>
  </si>
  <si>
    <t>Solde total</t>
  </si>
  <si>
    <t>Natalité</t>
  </si>
  <si>
    <t>Mortalité</t>
  </si>
  <si>
    <t>Accroissement naturel</t>
  </si>
  <si>
    <t>Accroissement total</t>
  </si>
  <si>
    <t>France métropolitaine</t>
  </si>
  <si>
    <t>France entière</t>
  </si>
  <si>
    <t xml:space="preserve">Tableau A.2. Répartition par âge de la population au 1er janvier (%) </t>
  </si>
  <si>
    <t xml:space="preserve"> France métropolitaine</t>
  </si>
  <si>
    <r>
      <rPr>
        <sz val="10"/>
        <color indexed="63"/>
        <rFont val="Arial"/>
        <family val="2"/>
      </rPr>
      <t>Groupe d’âges</t>
    </r>
  </si>
  <si>
    <r>
      <rPr>
        <sz val="10"/>
        <color indexed="63"/>
        <rFont val="Arial"/>
        <family val="2"/>
      </rPr>
      <t>2012*</t>
    </r>
  </si>
  <si>
    <t>2013*</t>
  </si>
  <si>
    <t>2016*</t>
  </si>
  <si>
    <t>2017*</t>
  </si>
  <si>
    <r>
      <rPr>
        <sz val="10"/>
        <color indexed="63"/>
        <rFont val="Arial"/>
        <family val="2"/>
      </rPr>
      <t>0-19 ans</t>
    </r>
  </si>
  <si>
    <r>
      <rPr>
        <sz val="10"/>
        <color indexed="63"/>
        <rFont val="Arial"/>
        <family val="2"/>
      </rPr>
      <t>29,2</t>
    </r>
  </si>
  <si>
    <r>
      <rPr>
        <sz val="10"/>
        <color indexed="63"/>
        <rFont val="Arial"/>
        <family val="2"/>
      </rPr>
      <t>27,8</t>
    </r>
  </si>
  <si>
    <r>
      <rPr>
        <sz val="10"/>
        <color indexed="63"/>
        <rFont val="Arial"/>
        <family val="2"/>
      </rPr>
      <t>26,1</t>
    </r>
  </si>
  <si>
    <r>
      <rPr>
        <sz val="10"/>
        <color indexed="63"/>
        <rFont val="Arial"/>
        <family val="2"/>
      </rPr>
      <t>25,6</t>
    </r>
  </si>
  <si>
    <r>
      <rPr>
        <sz val="10"/>
        <color indexed="63"/>
        <rFont val="Arial"/>
        <family val="2"/>
      </rPr>
      <t>25,0</t>
    </r>
  </si>
  <si>
    <r>
      <rPr>
        <sz val="10"/>
        <color indexed="63"/>
        <rFont val="Arial"/>
        <family val="2"/>
      </rPr>
      <t>24,5</t>
    </r>
  </si>
  <si>
    <r>
      <rPr>
        <sz val="10"/>
        <color indexed="63"/>
        <rFont val="Arial"/>
        <family val="2"/>
      </rPr>
      <t>20-59 ans</t>
    </r>
  </si>
  <si>
    <r>
      <rPr>
        <sz val="10"/>
        <color indexed="63"/>
        <rFont val="Arial"/>
        <family val="2"/>
      </rPr>
      <t>52,7</t>
    </r>
  </si>
  <si>
    <r>
      <rPr>
        <sz val="10"/>
        <color indexed="63"/>
        <rFont val="Arial"/>
        <family val="2"/>
      </rPr>
      <t>53,2</t>
    </r>
  </si>
  <si>
    <r>
      <rPr>
        <sz val="10"/>
        <color indexed="63"/>
        <rFont val="Arial"/>
        <family val="2"/>
      </rPr>
      <t>53,8</t>
    </r>
  </si>
  <si>
    <r>
      <rPr>
        <sz val="10"/>
        <color indexed="63"/>
        <rFont val="Arial"/>
        <family val="2"/>
      </rPr>
      <t>54,1</t>
    </r>
  </si>
  <si>
    <r>
      <rPr>
        <sz val="10"/>
        <color indexed="63"/>
        <rFont val="Arial"/>
        <family val="2"/>
      </rPr>
      <t>52,2</t>
    </r>
  </si>
  <si>
    <r>
      <rPr>
        <sz val="10"/>
        <color indexed="63"/>
        <rFont val="Arial"/>
        <family val="2"/>
      </rPr>
      <t>60 ans ou plus</t>
    </r>
  </si>
  <si>
    <r>
      <rPr>
        <sz val="10"/>
        <color indexed="63"/>
        <rFont val="Arial"/>
        <family val="2"/>
      </rPr>
      <t>18,1</t>
    </r>
  </si>
  <si>
    <r>
      <rPr>
        <sz val="10"/>
        <color indexed="63"/>
        <rFont val="Arial"/>
        <family val="2"/>
      </rPr>
      <t>19,0</t>
    </r>
  </si>
  <si>
    <r>
      <rPr>
        <sz val="10"/>
        <color indexed="63"/>
        <rFont val="Arial"/>
        <family val="2"/>
      </rPr>
      <t>20,1</t>
    </r>
  </si>
  <si>
    <r>
      <rPr>
        <sz val="10"/>
        <color indexed="63"/>
        <rFont val="Arial"/>
        <family val="2"/>
      </rPr>
      <t>20,6</t>
    </r>
  </si>
  <si>
    <r>
      <rPr>
        <sz val="10"/>
        <color indexed="63"/>
        <rFont val="Arial"/>
        <family val="2"/>
      </rPr>
      <t>20,9</t>
    </r>
  </si>
  <si>
    <r>
      <rPr>
        <sz val="10"/>
        <color indexed="63"/>
        <rFont val="Arial"/>
        <family val="2"/>
      </rPr>
      <t>22,8</t>
    </r>
  </si>
  <si>
    <r>
      <rPr>
        <sz val="10"/>
        <color indexed="63"/>
        <rFont val="Arial"/>
        <family val="2"/>
      </rPr>
      <t>23,3</t>
    </r>
  </si>
  <si>
    <r>
      <rPr>
        <sz val="10"/>
        <color indexed="63"/>
        <rFont val="Arial"/>
        <family val="2"/>
      </rPr>
      <t>23,7</t>
    </r>
  </si>
  <si>
    <r>
      <rPr>
        <i/>
        <sz val="10"/>
        <color indexed="63"/>
        <rFont val="Arial"/>
        <family val="2"/>
      </rPr>
      <t>Dont :</t>
    </r>
  </si>
  <si>
    <r>
      <rPr>
        <i/>
        <sz val="10"/>
        <color indexed="63"/>
        <rFont val="Arial"/>
        <family val="2"/>
      </rPr>
      <t>65 ans ou plus</t>
    </r>
  </si>
  <si>
    <r>
      <rPr>
        <i/>
        <sz val="10"/>
        <color indexed="63"/>
        <rFont val="Arial"/>
        <family val="2"/>
      </rPr>
      <t>13,9</t>
    </r>
  </si>
  <si>
    <r>
      <rPr>
        <i/>
        <sz val="10"/>
        <color indexed="63"/>
        <rFont val="Arial"/>
        <family val="2"/>
      </rPr>
      <t>15,0</t>
    </r>
  </si>
  <si>
    <r>
      <rPr>
        <i/>
        <sz val="10"/>
        <color indexed="63"/>
        <rFont val="Arial"/>
        <family val="2"/>
      </rPr>
      <t>16,0</t>
    </r>
  </si>
  <si>
    <r>
      <rPr>
        <i/>
        <sz val="10"/>
        <color indexed="63"/>
        <rFont val="Arial"/>
        <family val="2"/>
      </rPr>
      <t>16,5</t>
    </r>
  </si>
  <si>
    <r>
      <rPr>
        <i/>
        <sz val="10"/>
        <color indexed="63"/>
        <rFont val="Arial"/>
        <family val="2"/>
      </rPr>
      <t>16,8</t>
    </r>
  </si>
  <si>
    <r>
      <rPr>
        <i/>
        <sz val="10"/>
        <color indexed="63"/>
        <rFont val="Arial"/>
        <family val="2"/>
      </rPr>
      <t>16,9</t>
    </r>
  </si>
  <si>
    <r>
      <rPr>
        <i/>
        <sz val="10"/>
        <color indexed="63"/>
        <rFont val="Arial"/>
        <family val="2"/>
      </rPr>
      <t>17,3</t>
    </r>
  </si>
  <si>
    <r>
      <rPr>
        <i/>
        <sz val="10"/>
        <color indexed="63"/>
        <rFont val="Arial"/>
        <family val="2"/>
      </rPr>
      <t>75 ans ou plus</t>
    </r>
  </si>
  <si>
    <r>
      <rPr>
        <i/>
        <sz val="10"/>
        <color indexed="63"/>
        <rFont val="Arial"/>
        <family val="2"/>
      </rPr>
      <t>6,3</t>
    </r>
  </si>
  <si>
    <r>
      <rPr>
        <i/>
        <sz val="10"/>
        <color indexed="63"/>
        <rFont val="Arial"/>
        <family val="2"/>
      </rPr>
      <t>6,8</t>
    </r>
  </si>
  <si>
    <r>
      <rPr>
        <i/>
        <sz val="10"/>
        <color indexed="63"/>
        <rFont val="Arial"/>
        <family val="2"/>
      </rPr>
      <t>6,1</t>
    </r>
  </si>
  <si>
    <r>
      <rPr>
        <i/>
        <sz val="10"/>
        <color indexed="63"/>
        <rFont val="Arial"/>
        <family val="2"/>
      </rPr>
      <t>7,2</t>
    </r>
  </si>
  <si>
    <r>
      <rPr>
        <i/>
        <sz val="10"/>
        <color indexed="63"/>
        <rFont val="Arial"/>
        <family val="2"/>
      </rPr>
      <t>8,1</t>
    </r>
  </si>
  <si>
    <r>
      <rPr>
        <i/>
        <sz val="10"/>
        <color indexed="63"/>
        <rFont val="Arial"/>
        <family val="2"/>
      </rPr>
      <t>8,9</t>
    </r>
  </si>
  <si>
    <r>
      <rPr>
        <i/>
        <sz val="10"/>
        <color indexed="63"/>
        <rFont val="Arial"/>
        <family val="2"/>
      </rPr>
      <t>9,0</t>
    </r>
  </si>
  <si>
    <r>
      <rPr>
        <i/>
        <sz val="10"/>
        <color indexed="63"/>
        <rFont val="Arial"/>
        <family val="2"/>
      </rPr>
      <t>9,1</t>
    </r>
  </si>
  <si>
    <r>
      <rPr>
        <sz val="10"/>
        <color indexed="63"/>
        <rFont val="Arial"/>
        <family val="2"/>
      </rPr>
      <t>Ensemble</t>
    </r>
  </si>
  <si>
    <r>
      <rPr>
        <sz val="10"/>
        <color indexed="63"/>
        <rFont val="Arial"/>
        <family val="2"/>
      </rPr>
      <t>100,0</t>
    </r>
  </si>
  <si>
    <r>
      <rPr>
        <sz val="8"/>
        <color indexed="63"/>
        <rFont val="Arial"/>
        <family val="2"/>
      </rPr>
      <t>Groupe d’âges</t>
    </r>
  </si>
  <si>
    <r>
      <rPr>
        <sz val="8"/>
        <color indexed="63"/>
        <rFont val="Arial"/>
        <family val="2"/>
      </rPr>
      <t>2012*</t>
    </r>
  </si>
  <si>
    <r>
      <rPr>
        <sz val="8"/>
        <color indexed="63"/>
        <rFont val="Arial"/>
        <family val="2"/>
      </rPr>
      <t>0-19 ans</t>
    </r>
  </si>
  <si>
    <r>
      <rPr>
        <sz val="8"/>
        <color indexed="63"/>
        <rFont val="Arial"/>
        <family val="2"/>
      </rPr>
      <t>20-59 ans</t>
    </r>
  </si>
  <si>
    <r>
      <rPr>
        <sz val="8"/>
        <color indexed="63"/>
        <rFont val="Arial"/>
        <family val="2"/>
      </rPr>
      <t>60 ans ou plus</t>
    </r>
  </si>
  <si>
    <r>
      <rPr>
        <i/>
        <sz val="8"/>
        <color indexed="63"/>
        <rFont val="Arial"/>
        <family val="2"/>
      </rPr>
      <t>Dont :</t>
    </r>
  </si>
  <si>
    <r>
      <rPr>
        <i/>
        <sz val="8"/>
        <color indexed="63"/>
        <rFont val="Arial"/>
        <family val="2"/>
      </rPr>
      <t>65 ans ou plus</t>
    </r>
  </si>
  <si>
    <r>
      <rPr>
        <i/>
        <sz val="8"/>
        <color indexed="63"/>
        <rFont val="Arial"/>
        <family val="2"/>
      </rPr>
      <t>75 ans ou plus</t>
    </r>
  </si>
  <si>
    <r>
      <rPr>
        <sz val="8"/>
        <color indexed="63"/>
        <rFont val="Arial"/>
        <family val="2"/>
      </rPr>
      <t>Ensemble</t>
    </r>
  </si>
  <si>
    <t>100,0</t>
  </si>
  <si>
    <t>Tableau A.3. Flux d'entrées de ressortissants de pays tiers (périmètre constant),</t>
  </si>
  <si>
    <t>selon l’année de début de validité du premier titre de séjour d'un an ou plus</t>
  </si>
  <si>
    <t>Flux d'entrées</t>
  </si>
  <si>
    <t>Total</t>
  </si>
  <si>
    <r>
      <t>dont m</t>
    </r>
    <r>
      <rPr>
        <sz val="8"/>
        <color indexed="63"/>
        <rFont val="Arial"/>
        <family val="2"/>
      </rPr>
      <t>ineurs</t>
    </r>
  </si>
  <si>
    <t xml:space="preserve">Champ : titres délivrés en France et à l’étranger aux ressortissants des pays étrangers, à l’exception des pays membres de l’Espace économique européen et de la Suisse. Titres délivrés l’année N et enregistrés dans l’extraction de la base AGDREF réalisée en juillet de l’année N+2, sauf pour l’année 2009 où l’extraction a été réalisée en juillet 2012.
Source : calculs des auteurs à partir des extractions de la base AGDREF transmises à l'Ined.
</t>
  </si>
  <si>
    <r>
      <rPr>
        <sz val="9"/>
        <color indexed="20"/>
        <rFont val="Arial"/>
        <family val="2"/>
      </rPr>
      <t>Tableau A.4. Évolution de la fécondité depuis 1970</t>
    </r>
  </si>
  <si>
    <t>Année</t>
  </si>
  <si>
    <r>
      <rPr>
        <sz val="8"/>
        <color indexed="63"/>
        <rFont val="Arial"/>
        <family val="2"/>
      </rPr>
      <t>Somme des taux par âge (p. 100 femmes)</t>
    </r>
  </si>
  <si>
    <r>
      <rPr>
        <sz val="8"/>
        <color indexed="63"/>
        <rFont val="Arial"/>
        <family val="2"/>
      </rPr>
      <t>Âge moyen à la maternité (années)</t>
    </r>
  </si>
  <si>
    <t>15-24 ans</t>
  </si>
  <si>
    <t>25-34 ans</t>
  </si>
  <si>
    <t>35 ans et +</t>
  </si>
  <si>
    <r>
      <rPr>
        <sz val="8"/>
        <color indexed="63"/>
        <rFont val="Arial"/>
        <family val="2"/>
      </rPr>
      <t>Total (ICF)</t>
    </r>
  </si>
  <si>
    <r>
      <rPr>
        <sz val="8"/>
        <color indexed="63"/>
        <rFont val="Arial"/>
        <family val="2"/>
      </rPr>
      <t xml:space="preserve">Premières naissances </t>
    </r>
    <r>
      <rPr>
        <sz val="5"/>
        <color indexed="63"/>
        <rFont val="Arial"/>
        <family val="2"/>
      </rPr>
      <t>(1)</t>
    </r>
  </si>
  <si>
    <r>
      <rPr>
        <sz val="8"/>
        <color indexed="63"/>
        <rFont val="Arial"/>
        <family val="2"/>
      </rPr>
      <t>27,2</t>
    </r>
  </si>
  <si>
    <r>
      <rPr>
        <sz val="8"/>
        <color indexed="63"/>
        <rFont val="Arial"/>
        <family val="2"/>
      </rPr>
      <t>23,9</t>
    </r>
  </si>
  <si>
    <r>
      <rPr>
        <sz val="8"/>
        <color indexed="63"/>
        <rFont val="Arial"/>
        <family val="2"/>
      </rPr>
      <t>26,7</t>
    </r>
  </si>
  <si>
    <r>
      <rPr>
        <sz val="8"/>
        <color indexed="63"/>
        <rFont val="Arial"/>
        <family val="2"/>
      </rPr>
      <t>24,1</t>
    </r>
  </si>
  <si>
    <r>
      <rPr>
        <sz val="8"/>
        <color indexed="63"/>
        <rFont val="Arial"/>
        <family val="2"/>
      </rPr>
      <t>26,8</t>
    </r>
  </si>
  <si>
    <r>
      <rPr>
        <sz val="8"/>
        <color indexed="63"/>
        <rFont val="Arial"/>
        <family val="2"/>
      </rPr>
      <t>24,5</t>
    </r>
  </si>
  <si>
    <r>
      <rPr>
        <sz val="8"/>
        <color indexed="63"/>
        <rFont val="Arial"/>
        <family val="2"/>
      </rPr>
      <t>27,5</t>
    </r>
  </si>
  <si>
    <r>
      <rPr>
        <sz val="8"/>
        <color indexed="63"/>
        <rFont val="Arial"/>
        <family val="2"/>
      </rPr>
      <t>25,2</t>
    </r>
  </si>
  <si>
    <r>
      <rPr>
        <sz val="8"/>
        <color indexed="63"/>
        <rFont val="Arial"/>
        <family val="2"/>
      </rPr>
      <t>28,3</t>
    </r>
  </si>
  <si>
    <r>
      <rPr>
        <sz val="8"/>
        <color indexed="63"/>
        <rFont val="Arial"/>
        <family val="2"/>
      </rPr>
      <t>26,0</t>
    </r>
  </si>
  <si>
    <r>
      <rPr>
        <sz val="8"/>
        <color indexed="63"/>
        <rFont val="Arial"/>
        <family val="2"/>
      </rPr>
      <t>29,0</t>
    </r>
  </si>
  <si>
    <r>
      <rPr>
        <sz val="8"/>
        <color indexed="63"/>
        <rFont val="Arial"/>
        <family val="2"/>
      </rPr>
      <t>29,4</t>
    </r>
  </si>
  <si>
    <r>
      <rPr>
        <sz val="8"/>
        <color indexed="63"/>
        <rFont val="Arial"/>
        <family val="2"/>
      </rPr>
      <t>27,4</t>
    </r>
  </si>
  <si>
    <r>
      <rPr>
        <sz val="8"/>
        <color indexed="63"/>
        <rFont val="Arial"/>
        <family val="2"/>
      </rPr>
      <t>29,7</t>
    </r>
  </si>
  <si>
    <r>
      <rPr>
        <sz val="8"/>
        <color indexed="63"/>
        <rFont val="Arial"/>
        <family val="2"/>
      </rPr>
      <t>27,7</t>
    </r>
  </si>
  <si>
    <r>
      <rPr>
        <sz val="8"/>
        <color indexed="63"/>
        <rFont val="Arial"/>
        <family val="2"/>
      </rPr>
      <t>29,8</t>
    </r>
  </si>
  <si>
    <r>
      <rPr>
        <sz val="8"/>
        <color indexed="63"/>
        <rFont val="Arial"/>
        <family val="2"/>
      </rPr>
      <t>27,8</t>
    </r>
  </si>
  <si>
    <r>
      <rPr>
        <sz val="8"/>
        <color indexed="63"/>
        <rFont val="Arial"/>
        <family val="2"/>
      </rPr>
      <t>27,9</t>
    </r>
  </si>
  <si>
    <r>
      <rPr>
        <sz val="8"/>
        <color indexed="63"/>
        <rFont val="Arial"/>
        <family val="2"/>
      </rPr>
      <t>29,9</t>
    </r>
  </si>
  <si>
    <r>
      <rPr>
        <sz val="8"/>
        <color indexed="63"/>
        <rFont val="Arial"/>
        <family val="2"/>
      </rPr>
      <t>28,0</t>
    </r>
  </si>
  <si>
    <r>
      <rPr>
        <sz val="8"/>
        <color indexed="63"/>
        <rFont val="Arial"/>
        <family val="2"/>
      </rPr>
      <t>30,0</t>
    </r>
  </si>
  <si>
    <r>
      <rPr>
        <sz val="8"/>
        <color indexed="63"/>
        <rFont val="Arial"/>
        <family val="2"/>
      </rPr>
      <t>28,1</t>
    </r>
  </si>
  <si>
    <t>30,1</t>
  </si>
  <si>
    <t>2015 *</t>
  </si>
  <si>
    <t>2016 *</t>
  </si>
  <si>
    <r>
      <rPr>
        <sz val="9"/>
        <color indexed="20"/>
        <rFont val="Arial"/>
        <family val="2"/>
      </rPr>
      <t>Tableau A.5. Fécondité des générations : descendance atteinte,</t>
    </r>
  </si>
  <si>
    <r>
      <rPr>
        <sz val="9"/>
        <color indexed="20"/>
        <rFont val="Arial"/>
        <family val="2"/>
      </rPr>
      <t>descendance finale estimée (nombre moyen d’enfants pour 100 femmes) et âge moyen à la maternité (en années et dixièmes d’années)</t>
    </r>
  </si>
  <si>
    <r>
      <rPr>
        <sz val="8"/>
        <color indexed="63"/>
        <rFont val="Arial"/>
        <family val="2"/>
      </rPr>
      <t>Génération</t>
    </r>
  </si>
  <si>
    <r>
      <rPr>
        <sz val="8"/>
        <color indexed="63"/>
        <rFont val="Arial"/>
        <family val="2"/>
      </rPr>
      <t>Descendance  atteinte  pour 100 femmes (âge révolu)</t>
    </r>
  </si>
  <si>
    <r>
      <rPr>
        <sz val="8"/>
        <color indexed="63"/>
        <rFont val="Arial"/>
        <family val="2"/>
      </rPr>
      <t>Projection avec gel des taux*</t>
    </r>
  </si>
  <si>
    <r>
      <rPr>
        <sz val="8"/>
        <color indexed="63"/>
        <rFont val="Arial"/>
        <family val="2"/>
      </rPr>
      <t>24 ans</t>
    </r>
  </si>
  <si>
    <r>
      <rPr>
        <sz val="8"/>
        <color indexed="63"/>
        <rFont val="Arial"/>
        <family val="2"/>
      </rPr>
      <t>29 ans</t>
    </r>
  </si>
  <si>
    <r>
      <rPr>
        <sz val="8"/>
        <color indexed="63"/>
        <rFont val="Arial"/>
        <family val="2"/>
      </rPr>
      <t>34 ans</t>
    </r>
  </si>
  <si>
    <r>
      <rPr>
        <sz val="8"/>
        <color indexed="63"/>
        <rFont val="Arial"/>
        <family val="2"/>
      </rPr>
      <t>39 ans</t>
    </r>
  </si>
  <si>
    <r>
      <rPr>
        <sz val="8"/>
        <color indexed="63"/>
        <rFont val="Arial"/>
        <family val="2"/>
      </rPr>
      <t>Descendance finale</t>
    </r>
  </si>
  <si>
    <r>
      <rPr>
        <sz val="8"/>
        <color indexed="63"/>
        <rFont val="Arial"/>
        <family val="2"/>
      </rPr>
      <t>Âge moyen à la maternité</t>
    </r>
  </si>
  <si>
    <r>
      <rPr>
        <sz val="8"/>
        <color indexed="63"/>
        <rFont val="Arial"/>
        <family val="2"/>
      </rPr>
      <t>27,1</t>
    </r>
  </si>
  <si>
    <r>
      <rPr>
        <sz val="8"/>
        <color indexed="63"/>
        <rFont val="Arial"/>
        <family val="2"/>
      </rPr>
      <t>26,4</t>
    </r>
  </si>
  <si>
    <r>
      <rPr>
        <sz val="8"/>
        <color indexed="63"/>
        <rFont val="Arial"/>
        <family val="2"/>
      </rPr>
      <t>26,5</t>
    </r>
  </si>
  <si>
    <r>
      <rPr>
        <sz val="8"/>
        <color indexed="63"/>
        <rFont val="Arial"/>
        <family val="2"/>
      </rPr>
      <t>27,0</t>
    </r>
  </si>
  <si>
    <r>
      <rPr>
        <sz val="8"/>
        <color indexed="63"/>
        <rFont val="Arial"/>
        <family val="2"/>
      </rPr>
      <t>28,5</t>
    </r>
  </si>
  <si>
    <r>
      <rPr>
        <sz val="8"/>
        <color indexed="63"/>
        <rFont val="Arial"/>
        <family val="2"/>
      </rPr>
      <t>28,7</t>
    </r>
  </si>
  <si>
    <r>
      <rPr>
        <sz val="8"/>
        <color indexed="63"/>
        <rFont val="Arial"/>
        <family val="2"/>
      </rPr>
      <t>28,9</t>
    </r>
  </si>
  <si>
    <t>29,1</t>
  </si>
  <si>
    <t>29,2</t>
  </si>
  <si>
    <t>29,4</t>
  </si>
  <si>
    <t>29,5</t>
  </si>
  <si>
    <t>29,7</t>
  </si>
  <si>
    <t>29,8</t>
  </si>
  <si>
    <t>29,9</t>
  </si>
  <si>
    <t>30,0</t>
  </si>
  <si>
    <r>
      <t xml:space="preserve">* Pour les générations 1930 à 1967, il s’agit de la descendance finale et de l’âge moyen à la maternité observés ; pour les générations suivantes, les taux non observés sont supposés égaux à ceux observés </t>
    </r>
    <r>
      <rPr>
        <sz val="7"/>
        <rFont val="Arial"/>
        <family val="2"/>
      </rPr>
      <t>au même âge en 2017.</t>
    </r>
    <r>
      <rPr>
        <sz val="7"/>
        <color indexed="63"/>
        <rFont val="Arial"/>
        <family val="2"/>
      </rPr>
      <t xml:space="preserve">
</t>
    </r>
    <r>
      <rPr>
        <i/>
        <sz val="7"/>
        <color indexed="63"/>
        <rFont val="Arial"/>
        <family val="2"/>
      </rPr>
      <t xml:space="preserve">Champ </t>
    </r>
    <r>
      <rPr>
        <sz val="7"/>
        <color indexed="63"/>
        <rFont val="Arial"/>
        <family val="2"/>
      </rPr>
      <t xml:space="preserve">: France métropolitaine.
</t>
    </r>
    <r>
      <rPr>
        <i/>
        <sz val="7"/>
        <color indexed="63"/>
        <rFont val="Arial"/>
        <family val="2"/>
      </rPr>
      <t xml:space="preserve">Source </t>
    </r>
    <r>
      <rPr>
        <sz val="7"/>
        <color indexed="63"/>
        <rFont val="Arial"/>
        <family val="2"/>
      </rPr>
      <t>: Calculs et estimations à partir de données Insee, Division des enquêtes et études démographiques.</t>
    </r>
  </si>
  <si>
    <t>Tableau A.6. Évolution de l’indicateur conjoncturel de fécondité en Europe</t>
  </si>
  <si>
    <t>(nombre moyen d’enfants par femme)</t>
  </si>
  <si>
    <t>Allemagne</t>
  </si>
  <si>
    <t>Autriche</t>
  </si>
  <si>
    <t>Belgique</t>
  </si>
  <si>
    <t>Bulgarie</t>
  </si>
  <si>
    <t>Chypre</t>
  </si>
  <si>
    <t>-</t>
  </si>
  <si>
    <t>Croatie</t>
  </si>
  <si>
    <t>Danemark</t>
  </si>
  <si>
    <t>Espagne</t>
  </si>
  <si>
    <t>Estonie</t>
  </si>
  <si>
    <t>Finlande</t>
  </si>
  <si>
    <t>France</t>
  </si>
  <si>
    <t>France métro.</t>
  </si>
  <si>
    <t>Grèce</t>
  </si>
  <si>
    <t>Hongrie</t>
  </si>
  <si>
    <t>Irlande</t>
  </si>
  <si>
    <t>Italie</t>
  </si>
  <si>
    <t>Lettonie</t>
  </si>
  <si>
    <t>Lituanie</t>
  </si>
  <si>
    <t>Luxembourg</t>
  </si>
  <si>
    <t>Malte</t>
  </si>
  <si>
    <t>Pays-Bas</t>
  </si>
  <si>
    <t>Pologne</t>
  </si>
  <si>
    <t>Portugal</t>
  </si>
  <si>
    <t>Rép. tchèque</t>
  </si>
  <si>
    <t>Roumanie</t>
  </si>
  <si>
    <t>Royaume-Uni</t>
  </si>
  <si>
    <t>Slovaquie</t>
  </si>
  <si>
    <t>Slovénie</t>
  </si>
  <si>
    <t>Suède</t>
  </si>
  <si>
    <t>Islande</t>
  </si>
  <si>
    <t>Norvège</t>
  </si>
  <si>
    <t>Suisse</t>
  </si>
  <si>
    <r>
      <rPr>
        <i/>
        <sz val="7"/>
        <rFont val="Arial"/>
        <family val="2"/>
      </rPr>
      <t xml:space="preserve">Source </t>
    </r>
    <r>
      <rPr>
        <sz val="7"/>
        <rFont val="Arial"/>
        <family val="2"/>
      </rPr>
      <t>: Eurostat (site consulté en avril 2018) ; et données Insee pour la France</t>
    </r>
  </si>
  <si>
    <r>
      <rPr>
        <sz val="9"/>
        <color indexed="20"/>
        <rFont val="Arial"/>
        <family val="2"/>
      </rPr>
      <t>Tableau A.7. Fécondité des générations en Europe</t>
    </r>
  </si>
  <si>
    <r>
      <rPr>
        <sz val="8"/>
        <color indexed="63"/>
        <rFont val="Arial"/>
        <family val="2"/>
      </rPr>
      <t>Descendance finale (p. 1 femme)</t>
    </r>
  </si>
  <si>
    <r>
      <rPr>
        <sz val="8"/>
        <color indexed="63"/>
        <rFont val="Arial"/>
        <family val="2"/>
      </rPr>
      <t>Dernière année disponible</t>
    </r>
  </si>
  <si>
    <r>
      <rPr>
        <sz val="8"/>
        <color indexed="63"/>
        <rFont val="Arial"/>
        <family val="2"/>
      </rPr>
      <t xml:space="preserve">1954-
</t>
    </r>
    <r>
      <rPr>
        <sz val="8"/>
        <color indexed="63"/>
        <rFont val="Arial"/>
        <family val="2"/>
      </rPr>
      <t>1955</t>
    </r>
  </si>
  <si>
    <r>
      <rPr>
        <sz val="8"/>
        <color indexed="63"/>
        <rFont val="Arial"/>
        <family val="2"/>
      </rPr>
      <t xml:space="preserve">1959-
</t>
    </r>
    <r>
      <rPr>
        <sz val="8"/>
        <color indexed="63"/>
        <rFont val="Arial"/>
        <family val="2"/>
      </rPr>
      <t>1960</t>
    </r>
  </si>
  <si>
    <r>
      <rPr>
        <sz val="8"/>
        <color indexed="63"/>
        <rFont val="Arial"/>
        <family val="2"/>
      </rPr>
      <t xml:space="preserve">1964-
</t>
    </r>
    <r>
      <rPr>
        <sz val="8"/>
        <color indexed="63"/>
        <rFont val="Arial"/>
        <family val="2"/>
      </rPr>
      <t>1965</t>
    </r>
  </si>
  <si>
    <r>
      <rPr>
        <sz val="8"/>
        <color indexed="63"/>
        <rFont val="Arial"/>
        <family val="2"/>
      </rPr>
      <t xml:space="preserve">1969-
</t>
    </r>
    <r>
      <rPr>
        <sz val="8"/>
        <color indexed="63"/>
        <rFont val="Arial"/>
        <family val="2"/>
      </rPr>
      <t>1970</t>
    </r>
  </si>
  <si>
    <r>
      <rPr>
        <sz val="8"/>
        <color indexed="63"/>
        <rFont val="Arial"/>
        <family val="2"/>
      </rPr>
      <t xml:space="preserve">1974-
</t>
    </r>
    <r>
      <rPr>
        <sz val="8"/>
        <color indexed="63"/>
        <rFont val="Arial"/>
        <family val="2"/>
      </rPr>
      <t>1975</t>
    </r>
    <r>
      <rPr>
        <sz val="5"/>
        <color indexed="63"/>
        <rFont val="Arial"/>
        <family val="2"/>
      </rPr>
      <t>(1)</t>
    </r>
  </si>
  <si>
    <r>
      <rPr>
        <sz val="8"/>
        <color indexed="63"/>
        <rFont val="Arial"/>
        <family val="2"/>
      </rPr>
      <t>Allemagne</t>
    </r>
  </si>
  <si>
    <r>
      <rPr>
        <sz val="8"/>
        <color indexed="63"/>
        <rFont val="Arial"/>
        <family val="2"/>
      </rPr>
      <t>1,66</t>
    </r>
  </si>
  <si>
    <r>
      <rPr>
        <sz val="8"/>
        <color indexed="63"/>
        <rFont val="Arial"/>
        <family val="2"/>
      </rPr>
      <t>1,56</t>
    </r>
  </si>
  <si>
    <r>
      <rPr>
        <sz val="8"/>
        <color indexed="63"/>
        <rFont val="Arial"/>
        <family val="2"/>
      </rPr>
      <t>1,50</t>
    </r>
  </si>
  <si>
    <r>
      <rPr>
        <sz val="8"/>
        <color indexed="63"/>
        <rFont val="Arial"/>
        <family val="2"/>
      </rPr>
      <t>1,54-1,56</t>
    </r>
  </si>
  <si>
    <r>
      <rPr>
        <sz val="8"/>
        <color indexed="63"/>
        <rFont val="Arial"/>
        <family val="2"/>
      </rPr>
      <t>29,5-29,6</t>
    </r>
  </si>
  <si>
    <r>
      <rPr>
        <sz val="8"/>
        <color indexed="63"/>
        <rFont val="Arial"/>
        <family val="2"/>
      </rPr>
      <t>Autriche</t>
    </r>
  </si>
  <si>
    <r>
      <rPr>
        <sz val="8"/>
        <color indexed="63"/>
        <rFont val="Arial"/>
        <family val="2"/>
      </rPr>
      <t>1,77</t>
    </r>
  </si>
  <si>
    <r>
      <rPr>
        <sz val="8"/>
        <color indexed="63"/>
        <rFont val="Arial"/>
        <family val="2"/>
      </rPr>
      <t>1,71</t>
    </r>
  </si>
  <si>
    <r>
      <rPr>
        <sz val="8"/>
        <color indexed="63"/>
        <rFont val="Arial"/>
        <family val="2"/>
      </rPr>
      <t>1,61</t>
    </r>
  </si>
  <si>
    <r>
      <rPr>
        <sz val="8"/>
        <color indexed="63"/>
        <rFont val="Arial"/>
        <family val="2"/>
      </rPr>
      <t>1,63-1,64</t>
    </r>
  </si>
  <si>
    <r>
      <rPr>
        <sz val="8"/>
        <color indexed="63"/>
        <rFont val="Arial"/>
        <family val="2"/>
      </rPr>
      <t>25,8</t>
    </r>
  </si>
  <si>
    <r>
      <rPr>
        <sz val="8"/>
        <color indexed="63"/>
        <rFont val="Arial"/>
        <family val="2"/>
      </rPr>
      <t>27,3</t>
    </r>
  </si>
  <si>
    <r>
      <rPr>
        <sz val="8"/>
        <color indexed="63"/>
        <rFont val="Arial"/>
        <family val="2"/>
      </rPr>
      <t>28,2</t>
    </r>
  </si>
  <si>
    <r>
      <rPr>
        <sz val="8"/>
        <color indexed="63"/>
        <rFont val="Arial"/>
        <family val="2"/>
      </rPr>
      <t>28,8-28,9</t>
    </r>
  </si>
  <si>
    <r>
      <rPr>
        <sz val="8"/>
        <color indexed="63"/>
        <rFont val="Arial"/>
        <family val="2"/>
      </rPr>
      <t>Belgique</t>
    </r>
  </si>
  <si>
    <r>
      <rPr>
        <sz val="8"/>
        <color indexed="63"/>
        <rFont val="Arial"/>
        <family val="2"/>
      </rPr>
      <t>1,83</t>
    </r>
  </si>
  <si>
    <r>
      <rPr>
        <sz val="8"/>
        <color indexed="63"/>
        <rFont val="Arial"/>
        <family val="2"/>
      </rPr>
      <t>1,87</t>
    </r>
  </si>
  <si>
    <r>
      <rPr>
        <sz val="8"/>
        <color indexed="63"/>
        <rFont val="Arial"/>
        <family val="2"/>
      </rPr>
      <t>1,84</t>
    </r>
  </si>
  <si>
    <r>
      <rPr>
        <sz val="8"/>
        <color indexed="63"/>
        <rFont val="Arial"/>
        <family val="2"/>
      </rPr>
      <t>1,83-1,87</t>
    </r>
  </si>
  <si>
    <r>
      <rPr>
        <sz val="8"/>
        <color indexed="63"/>
        <rFont val="Arial"/>
        <family val="2"/>
      </rPr>
      <t>29,2</t>
    </r>
  </si>
  <si>
    <r>
      <rPr>
        <sz val="8"/>
        <color indexed="63"/>
        <rFont val="Arial"/>
        <family val="2"/>
      </rPr>
      <t>29,6-29,8</t>
    </r>
  </si>
  <si>
    <r>
      <rPr>
        <sz val="8"/>
        <color indexed="63"/>
        <rFont val="Arial"/>
        <family val="2"/>
      </rPr>
      <t>Bulgarie</t>
    </r>
  </si>
  <si>
    <r>
      <rPr>
        <sz val="8"/>
        <color indexed="63"/>
        <rFont val="Arial"/>
        <family val="2"/>
      </rPr>
      <t>2,04</t>
    </r>
  </si>
  <si>
    <r>
      <rPr>
        <sz val="8"/>
        <color indexed="63"/>
        <rFont val="Arial"/>
        <family val="2"/>
      </rPr>
      <t>1,96</t>
    </r>
  </si>
  <si>
    <r>
      <rPr>
        <sz val="8"/>
        <color indexed="63"/>
        <rFont val="Arial"/>
        <family val="2"/>
      </rPr>
      <t>24,0</t>
    </r>
  </si>
  <si>
    <r>
      <rPr>
        <sz val="8"/>
        <color indexed="63"/>
        <rFont val="Arial"/>
        <family val="2"/>
      </rPr>
      <t>23,7</t>
    </r>
  </si>
  <si>
    <r>
      <rPr>
        <sz val="8"/>
        <color indexed="63"/>
        <rFont val="Arial"/>
        <family val="2"/>
      </rPr>
      <t>23,6</t>
    </r>
  </si>
  <si>
    <r>
      <rPr>
        <sz val="8"/>
        <color indexed="63"/>
        <rFont val="Arial"/>
        <family val="2"/>
      </rPr>
      <t>24,3</t>
    </r>
  </si>
  <si>
    <r>
      <rPr>
        <sz val="8"/>
        <color indexed="63"/>
        <rFont val="Arial"/>
        <family val="2"/>
      </rPr>
      <t>Danemark</t>
    </r>
  </si>
  <si>
    <r>
      <rPr>
        <sz val="8"/>
        <color indexed="63"/>
        <rFont val="Arial"/>
        <family val="2"/>
      </rPr>
      <t>1,88</t>
    </r>
  </si>
  <si>
    <r>
      <rPr>
        <sz val="8"/>
        <color indexed="63"/>
        <rFont val="Arial"/>
        <family val="2"/>
      </rPr>
      <t>1,93</t>
    </r>
  </si>
  <si>
    <r>
      <rPr>
        <sz val="8"/>
        <color indexed="63"/>
        <rFont val="Arial"/>
        <family val="2"/>
      </rPr>
      <t>1,98</t>
    </r>
  </si>
  <si>
    <r>
      <rPr>
        <sz val="8"/>
        <color indexed="63"/>
        <rFont val="Arial"/>
        <family val="2"/>
      </rPr>
      <t>1,96-1,98</t>
    </r>
  </si>
  <si>
    <r>
      <rPr>
        <sz val="8"/>
        <color indexed="63"/>
        <rFont val="Arial"/>
        <family val="2"/>
      </rPr>
      <t>28,4</t>
    </r>
  </si>
  <si>
    <r>
      <rPr>
        <sz val="8"/>
        <color indexed="63"/>
        <rFont val="Arial"/>
        <family val="2"/>
      </rPr>
      <t>30,2-30,3</t>
    </r>
  </si>
  <si>
    <r>
      <rPr>
        <sz val="8"/>
        <color indexed="63"/>
        <rFont val="Arial"/>
        <family val="2"/>
      </rPr>
      <t>Espagne</t>
    </r>
  </si>
  <si>
    <r>
      <rPr>
        <sz val="8"/>
        <color indexed="63"/>
        <rFont val="Arial"/>
        <family val="2"/>
      </rPr>
      <t>1,80</t>
    </r>
  </si>
  <si>
    <r>
      <rPr>
        <sz val="8"/>
        <color indexed="63"/>
        <rFont val="Arial"/>
        <family val="2"/>
      </rPr>
      <t>1,65</t>
    </r>
  </si>
  <si>
    <r>
      <rPr>
        <sz val="8"/>
        <color indexed="63"/>
        <rFont val="Arial"/>
        <family val="2"/>
      </rPr>
      <t>1,37-1,41</t>
    </r>
  </si>
  <si>
    <r>
      <rPr>
        <sz val="8"/>
        <color indexed="63"/>
        <rFont val="Arial"/>
        <family val="2"/>
      </rPr>
      <t>30,6</t>
    </r>
  </si>
  <si>
    <r>
      <rPr>
        <sz val="8"/>
        <color indexed="63"/>
        <rFont val="Arial"/>
        <family val="2"/>
      </rPr>
      <t>31,6-31,8</t>
    </r>
  </si>
  <si>
    <r>
      <rPr>
        <sz val="8"/>
        <color indexed="63"/>
        <rFont val="Arial"/>
        <family val="2"/>
      </rPr>
      <t>Estonie</t>
    </r>
  </si>
  <si>
    <r>
      <rPr>
        <sz val="8"/>
        <color indexed="63"/>
        <rFont val="Arial"/>
        <family val="2"/>
      </rPr>
      <t>1,91</t>
    </r>
  </si>
  <si>
    <r>
      <rPr>
        <sz val="8"/>
        <color indexed="63"/>
        <rFont val="Arial"/>
        <family val="2"/>
      </rPr>
      <t>1,83-1,86</t>
    </r>
  </si>
  <si>
    <r>
      <rPr>
        <sz val="8"/>
        <color indexed="63"/>
        <rFont val="Arial"/>
        <family val="2"/>
      </rPr>
      <t>27,7-27,9</t>
    </r>
  </si>
  <si>
    <r>
      <rPr>
        <sz val="8"/>
        <color indexed="63"/>
        <rFont val="Arial"/>
        <family val="2"/>
      </rPr>
      <t>Finlande</t>
    </r>
  </si>
  <si>
    <r>
      <rPr>
        <sz val="8"/>
        <color indexed="63"/>
        <rFont val="Arial"/>
        <family val="2"/>
      </rPr>
      <t>1,95</t>
    </r>
  </si>
  <si>
    <r>
      <rPr>
        <sz val="8"/>
        <color indexed="63"/>
        <rFont val="Arial"/>
        <family val="2"/>
      </rPr>
      <t>1,92</t>
    </r>
  </si>
  <si>
    <r>
      <rPr>
        <sz val="8"/>
        <color indexed="63"/>
        <rFont val="Arial"/>
        <family val="2"/>
      </rPr>
      <t>1,89</t>
    </r>
  </si>
  <si>
    <r>
      <rPr>
        <sz val="8"/>
        <color indexed="63"/>
        <rFont val="Arial"/>
        <family val="2"/>
      </rPr>
      <t>1,89-1,90</t>
    </r>
  </si>
  <si>
    <r>
      <rPr>
        <sz val="8"/>
        <color indexed="63"/>
        <rFont val="Arial"/>
        <family val="2"/>
      </rPr>
      <t>28,6</t>
    </r>
  </si>
  <si>
    <r>
      <rPr>
        <sz val="8"/>
        <color indexed="63"/>
        <rFont val="Arial"/>
        <family val="2"/>
      </rPr>
      <t>29,6</t>
    </r>
  </si>
  <si>
    <r>
      <rPr>
        <sz val="8"/>
        <color indexed="63"/>
        <rFont val="Arial"/>
        <family val="2"/>
      </rPr>
      <t>30,0-30,1</t>
    </r>
  </si>
  <si>
    <r>
      <rPr>
        <sz val="8"/>
        <color indexed="63"/>
        <rFont val="Arial"/>
        <family val="2"/>
      </rPr>
      <t>France métro.</t>
    </r>
  </si>
  <si>
    <r>
      <rPr>
        <sz val="8"/>
        <color indexed="63"/>
        <rFont val="Arial"/>
        <family val="2"/>
      </rPr>
      <t>2,13</t>
    </r>
  </si>
  <si>
    <r>
      <rPr>
        <sz val="8"/>
        <color indexed="63"/>
        <rFont val="Arial"/>
        <family val="2"/>
      </rPr>
      <t>2,12</t>
    </r>
  </si>
  <si>
    <r>
      <rPr>
        <sz val="8"/>
        <color indexed="63"/>
        <rFont val="Arial"/>
        <family val="2"/>
      </rPr>
      <t>1,99</t>
    </r>
  </si>
  <si>
    <r>
      <rPr>
        <sz val="8"/>
        <color indexed="63"/>
        <rFont val="Arial"/>
        <family val="2"/>
      </rPr>
      <t>2,01-2,04</t>
    </r>
  </si>
  <si>
    <r>
      <rPr>
        <sz val="8"/>
        <color indexed="63"/>
        <rFont val="Arial"/>
        <family val="2"/>
      </rPr>
      <t>27,6</t>
    </r>
  </si>
  <si>
    <r>
      <rPr>
        <sz val="8"/>
        <color indexed="63"/>
        <rFont val="Arial"/>
        <family val="2"/>
      </rPr>
      <t>29,5</t>
    </r>
  </si>
  <si>
    <r>
      <rPr>
        <sz val="8"/>
        <color indexed="63"/>
        <rFont val="Arial"/>
        <family val="2"/>
      </rPr>
      <t>29,9-30,1</t>
    </r>
  </si>
  <si>
    <r>
      <rPr>
        <sz val="8"/>
        <color indexed="63"/>
        <rFont val="Arial"/>
        <family val="2"/>
      </rPr>
      <t>Grèce</t>
    </r>
  </si>
  <si>
    <r>
      <rPr>
        <sz val="8"/>
        <color indexed="63"/>
        <rFont val="Arial"/>
        <family val="2"/>
      </rPr>
      <t>2,02</t>
    </r>
  </si>
  <si>
    <r>
      <rPr>
        <sz val="8"/>
        <color indexed="63"/>
        <rFont val="Arial"/>
        <family val="2"/>
      </rPr>
      <t>1,97</t>
    </r>
  </si>
  <si>
    <r>
      <rPr>
        <sz val="8"/>
        <color indexed="63"/>
        <rFont val="Arial"/>
        <family val="2"/>
      </rPr>
      <t>1,79</t>
    </r>
  </si>
  <si>
    <r>
      <rPr>
        <sz val="8"/>
        <color indexed="63"/>
        <rFont val="Arial"/>
        <family val="2"/>
      </rPr>
      <t>1,64</t>
    </r>
  </si>
  <si>
    <r>
      <rPr>
        <sz val="8"/>
        <color indexed="63"/>
        <rFont val="Arial"/>
        <family val="2"/>
      </rPr>
      <t>1,55-1,58</t>
    </r>
  </si>
  <si>
    <r>
      <rPr>
        <sz val="8"/>
        <color indexed="63"/>
        <rFont val="Arial"/>
        <family val="2"/>
      </rPr>
      <t>25,9</t>
    </r>
  </si>
  <si>
    <r>
      <rPr>
        <sz val="8"/>
        <color indexed="63"/>
        <rFont val="Arial"/>
        <family val="2"/>
      </rPr>
      <t>29,9-30,0</t>
    </r>
  </si>
  <si>
    <r>
      <rPr>
        <sz val="8"/>
        <color indexed="63"/>
        <rFont val="Arial"/>
        <family val="2"/>
      </rPr>
      <t>Hongrie</t>
    </r>
  </si>
  <si>
    <r>
      <rPr>
        <sz val="8"/>
        <color indexed="63"/>
        <rFont val="Arial"/>
        <family val="2"/>
      </rPr>
      <t>1,70-1,71</t>
    </r>
  </si>
  <si>
    <r>
      <rPr>
        <sz val="8"/>
        <color indexed="63"/>
        <rFont val="Arial"/>
        <family val="2"/>
      </rPr>
      <t>24,9</t>
    </r>
  </si>
  <si>
    <r>
      <rPr>
        <sz val="8"/>
        <color indexed="63"/>
        <rFont val="Arial"/>
        <family val="2"/>
      </rPr>
      <t>25,0</t>
    </r>
  </si>
  <si>
    <r>
      <rPr>
        <sz val="8"/>
        <color indexed="63"/>
        <rFont val="Arial"/>
        <family val="2"/>
      </rPr>
      <t>25,5</t>
    </r>
  </si>
  <si>
    <r>
      <rPr>
        <sz val="8"/>
        <color indexed="63"/>
        <rFont val="Arial"/>
        <family val="2"/>
      </rPr>
      <t>27,7-27,8</t>
    </r>
  </si>
  <si>
    <r>
      <rPr>
        <sz val="8"/>
        <color indexed="63"/>
        <rFont val="Arial"/>
        <family val="2"/>
      </rPr>
      <t>Irlande</t>
    </r>
  </si>
  <si>
    <r>
      <rPr>
        <sz val="8"/>
        <color indexed="63"/>
        <rFont val="Arial"/>
        <family val="2"/>
      </rPr>
      <t>2,21</t>
    </r>
  </si>
  <si>
    <r>
      <rPr>
        <sz val="8"/>
        <color indexed="63"/>
        <rFont val="Arial"/>
        <family val="2"/>
      </rPr>
      <t>2,06-2,12</t>
    </r>
  </si>
  <si>
    <r>
      <rPr>
        <sz val="8"/>
        <color indexed="63"/>
        <rFont val="Arial"/>
        <family val="2"/>
      </rPr>
      <t>30,2</t>
    </r>
  </si>
  <si>
    <r>
      <rPr>
        <sz val="8"/>
        <color indexed="63"/>
        <rFont val="Arial"/>
        <family val="2"/>
      </rPr>
      <t>31,0</t>
    </r>
  </si>
  <si>
    <r>
      <rPr>
        <sz val="8"/>
        <color indexed="63"/>
        <rFont val="Arial"/>
        <family val="2"/>
      </rPr>
      <t>31,3-31,6</t>
    </r>
  </si>
  <si>
    <r>
      <rPr>
        <sz val="8"/>
        <color indexed="63"/>
        <rFont val="Arial"/>
        <family val="2"/>
      </rPr>
      <t>Italie</t>
    </r>
  </si>
  <si>
    <r>
      <rPr>
        <sz val="8"/>
        <color indexed="63"/>
        <rFont val="Arial"/>
        <family val="2"/>
      </rPr>
      <t>1,69</t>
    </r>
  </si>
  <si>
    <r>
      <rPr>
        <sz val="8"/>
        <color indexed="63"/>
        <rFont val="Arial"/>
        <family val="2"/>
      </rPr>
      <t>1,55</t>
    </r>
  </si>
  <si>
    <r>
      <rPr>
        <sz val="8"/>
        <color indexed="63"/>
        <rFont val="Arial"/>
        <family val="2"/>
      </rPr>
      <t>1,47</t>
    </r>
  </si>
  <si>
    <r>
      <rPr>
        <sz val="8"/>
        <color indexed="63"/>
        <rFont val="Arial"/>
        <family val="2"/>
      </rPr>
      <t>1,42-1,45</t>
    </r>
  </si>
  <si>
    <r>
      <rPr>
        <sz val="8"/>
        <color indexed="63"/>
        <rFont val="Arial"/>
        <family val="2"/>
      </rPr>
      <t>29,3</t>
    </r>
  </si>
  <si>
    <r>
      <rPr>
        <sz val="8"/>
        <color indexed="63"/>
        <rFont val="Arial"/>
        <family val="2"/>
      </rPr>
      <t>31,2-31,4</t>
    </r>
  </si>
  <si>
    <r>
      <rPr>
        <sz val="8"/>
        <color indexed="63"/>
        <rFont val="Arial"/>
        <family val="2"/>
      </rPr>
      <t>Lettonie</t>
    </r>
    <r>
      <rPr>
        <sz val="5"/>
        <color indexed="63"/>
        <rFont val="Arial"/>
        <family val="2"/>
      </rPr>
      <t>(2)</t>
    </r>
  </si>
  <si>
    <r>
      <rPr>
        <sz val="8"/>
        <color indexed="63"/>
        <rFont val="Arial"/>
        <family val="2"/>
      </rPr>
      <t>-</t>
    </r>
  </si>
  <si>
    <r>
      <rPr>
        <sz val="8"/>
        <color indexed="63"/>
        <rFont val="Arial"/>
        <family val="2"/>
      </rPr>
      <t>Lituanie</t>
    </r>
  </si>
  <si>
    <r>
      <rPr>
        <sz val="8"/>
        <color indexed="63"/>
        <rFont val="Arial"/>
        <family val="2"/>
      </rPr>
      <t>1,72</t>
    </r>
  </si>
  <si>
    <r>
      <rPr>
        <sz val="8"/>
        <color indexed="63"/>
        <rFont val="Arial"/>
        <family val="2"/>
      </rPr>
      <t>1,72-1,73</t>
    </r>
  </si>
  <si>
    <r>
      <rPr>
        <sz val="8"/>
        <color indexed="63"/>
        <rFont val="Arial"/>
        <family val="2"/>
      </rPr>
      <t>26,3</t>
    </r>
  </si>
  <si>
    <r>
      <rPr>
        <sz val="8"/>
        <color indexed="63"/>
        <rFont val="Arial"/>
        <family val="2"/>
      </rPr>
      <t>26,1</t>
    </r>
  </si>
  <si>
    <r>
      <rPr>
        <sz val="8"/>
        <color indexed="63"/>
        <rFont val="Arial"/>
        <family val="2"/>
      </rPr>
      <t>Luxembourg</t>
    </r>
  </si>
  <si>
    <r>
      <rPr>
        <sz val="8"/>
        <color indexed="63"/>
        <rFont val="Arial"/>
        <family val="2"/>
      </rPr>
      <t>1,67</t>
    </r>
  </si>
  <si>
    <r>
      <rPr>
        <sz val="8"/>
        <color indexed="63"/>
        <rFont val="Arial"/>
        <family val="2"/>
      </rPr>
      <t>1,75</t>
    </r>
  </si>
  <si>
    <r>
      <rPr>
        <sz val="8"/>
        <color indexed="63"/>
        <rFont val="Arial"/>
        <family val="2"/>
      </rPr>
      <t>1,85</t>
    </r>
  </si>
  <si>
    <r>
      <rPr>
        <sz val="8"/>
        <color indexed="63"/>
        <rFont val="Arial"/>
        <family val="2"/>
      </rPr>
      <t>1,80-1,82</t>
    </r>
  </si>
  <si>
    <r>
      <rPr>
        <sz val="8"/>
        <color indexed="63"/>
        <rFont val="Arial"/>
        <family val="2"/>
      </rPr>
      <t>Pays-Bas</t>
    </r>
  </si>
  <si>
    <r>
      <rPr>
        <sz val="8"/>
        <color indexed="63"/>
        <rFont val="Arial"/>
        <family val="2"/>
      </rPr>
      <t>1,86</t>
    </r>
  </si>
  <si>
    <r>
      <rPr>
        <sz val="8"/>
        <color indexed="63"/>
        <rFont val="Arial"/>
        <family val="2"/>
      </rPr>
      <t>1,78-1,80</t>
    </r>
  </si>
  <si>
    <r>
      <rPr>
        <sz val="8"/>
        <color indexed="63"/>
        <rFont val="Arial"/>
        <family val="2"/>
      </rPr>
      <t>30,7-30,8</t>
    </r>
  </si>
  <si>
    <r>
      <rPr>
        <sz val="8"/>
        <color indexed="63"/>
        <rFont val="Arial"/>
        <family val="2"/>
      </rPr>
      <t>Pologne</t>
    </r>
  </si>
  <si>
    <r>
      <rPr>
        <sz val="8"/>
        <color indexed="63"/>
        <rFont val="Arial"/>
        <family val="2"/>
      </rPr>
      <t>1,61-1,62</t>
    </r>
  </si>
  <si>
    <r>
      <rPr>
        <sz val="8"/>
        <color indexed="63"/>
        <rFont val="Arial"/>
        <family val="2"/>
      </rPr>
      <t>27-3-27,4</t>
    </r>
  </si>
  <si>
    <r>
      <rPr>
        <sz val="8"/>
        <color indexed="63"/>
        <rFont val="Arial"/>
        <family val="2"/>
      </rPr>
      <t>Portugal</t>
    </r>
  </si>
  <si>
    <r>
      <rPr>
        <sz val="8"/>
        <color indexed="63"/>
        <rFont val="Arial"/>
        <family val="2"/>
      </rPr>
      <t>2,03</t>
    </r>
  </si>
  <si>
    <r>
      <rPr>
        <sz val="8"/>
        <color indexed="63"/>
        <rFont val="Arial"/>
        <family val="2"/>
      </rPr>
      <t>1,90</t>
    </r>
  </si>
  <si>
    <r>
      <rPr>
        <sz val="8"/>
        <color indexed="63"/>
        <rFont val="Arial"/>
        <family val="2"/>
      </rPr>
      <t>1,57-1,58</t>
    </r>
  </si>
  <si>
    <r>
      <rPr>
        <sz val="8"/>
        <color indexed="63"/>
        <rFont val="Arial"/>
        <family val="2"/>
      </rPr>
      <t>26,2</t>
    </r>
  </si>
  <si>
    <r>
      <rPr>
        <sz val="8"/>
        <color indexed="63"/>
        <rFont val="Arial"/>
        <family val="2"/>
      </rPr>
      <t>29,0-29,1</t>
    </r>
  </si>
  <si>
    <r>
      <rPr>
        <sz val="8"/>
        <color indexed="63"/>
        <rFont val="Arial"/>
        <family val="2"/>
      </rPr>
      <t>Rép. tchèque</t>
    </r>
  </si>
  <si>
    <r>
      <rPr>
        <sz val="8"/>
        <color indexed="63"/>
        <rFont val="Arial"/>
        <family val="2"/>
      </rPr>
      <t>2,08</t>
    </r>
  </si>
  <si>
    <r>
      <rPr>
        <sz val="8"/>
        <color indexed="63"/>
        <rFont val="Arial"/>
        <family val="2"/>
      </rPr>
      <t>1,77-1,78</t>
    </r>
  </si>
  <si>
    <r>
      <rPr>
        <sz val="8"/>
        <color indexed="63"/>
        <rFont val="Arial"/>
        <family val="2"/>
      </rPr>
      <t>25,7</t>
    </r>
  </si>
  <si>
    <r>
      <rPr>
        <sz val="8"/>
        <color indexed="63"/>
        <rFont val="Arial"/>
        <family val="2"/>
      </rPr>
      <t>Roumanie</t>
    </r>
  </si>
  <si>
    <r>
      <rPr>
        <sz val="8"/>
        <color indexed="63"/>
        <rFont val="Arial"/>
        <family val="2"/>
      </rPr>
      <t>2,33</t>
    </r>
  </si>
  <si>
    <r>
      <rPr>
        <sz val="8"/>
        <color indexed="63"/>
        <rFont val="Arial"/>
        <family val="2"/>
      </rPr>
      <t>2,16</t>
    </r>
  </si>
  <si>
    <r>
      <rPr>
        <sz val="8"/>
        <color indexed="63"/>
        <rFont val="Arial"/>
        <family val="2"/>
      </rPr>
      <t>1,94</t>
    </r>
  </si>
  <si>
    <r>
      <rPr>
        <sz val="8"/>
        <color indexed="63"/>
        <rFont val="Arial"/>
        <family val="2"/>
      </rPr>
      <t>1,63</t>
    </r>
  </si>
  <si>
    <r>
      <rPr>
        <sz val="8"/>
        <color indexed="63"/>
        <rFont val="Arial"/>
        <family val="2"/>
      </rPr>
      <t>24,2</t>
    </r>
  </si>
  <si>
    <r>
      <rPr>
        <sz val="8"/>
        <color indexed="63"/>
        <rFont val="Arial"/>
        <family val="2"/>
      </rPr>
      <t>26,2-26,3</t>
    </r>
  </si>
  <si>
    <r>
      <rPr>
        <sz val="8"/>
        <color indexed="63"/>
        <rFont val="Arial"/>
        <family val="2"/>
      </rPr>
      <t>Royaume-Uni</t>
    </r>
  </si>
  <si>
    <r>
      <rPr>
        <sz val="8"/>
        <color indexed="63"/>
        <rFont val="Arial"/>
        <family val="2"/>
      </rPr>
      <t>2,01</t>
    </r>
  </si>
  <si>
    <r>
      <rPr>
        <sz val="8"/>
        <color indexed="63"/>
        <rFont val="Arial"/>
        <family val="2"/>
      </rPr>
      <t>1,90-1,93</t>
    </r>
  </si>
  <si>
    <r>
      <rPr>
        <sz val="8"/>
        <color indexed="63"/>
        <rFont val="Arial"/>
        <family val="2"/>
      </rPr>
      <t>29,4-29,5</t>
    </r>
  </si>
  <si>
    <r>
      <rPr>
        <sz val="8"/>
        <color indexed="63"/>
        <rFont val="Arial"/>
        <family val="2"/>
      </rPr>
      <t>Slovaquie</t>
    </r>
  </si>
  <si>
    <r>
      <rPr>
        <sz val="8"/>
        <color indexed="63"/>
        <rFont val="Arial"/>
        <family val="2"/>
      </rPr>
      <t>2,23</t>
    </r>
  </si>
  <si>
    <r>
      <rPr>
        <sz val="8"/>
        <color indexed="63"/>
        <rFont val="Arial"/>
        <family val="2"/>
      </rPr>
      <t>2,17</t>
    </r>
  </si>
  <si>
    <r>
      <rPr>
        <sz val="8"/>
        <color indexed="63"/>
        <rFont val="Arial"/>
        <family val="2"/>
      </rPr>
      <t>2,05</t>
    </r>
  </si>
  <si>
    <r>
      <rPr>
        <sz val="8"/>
        <color indexed="63"/>
        <rFont val="Arial"/>
        <family val="2"/>
      </rPr>
      <t>1,73</t>
    </r>
  </si>
  <si>
    <r>
      <rPr>
        <sz val="8"/>
        <color indexed="63"/>
        <rFont val="Arial"/>
        <family val="2"/>
      </rPr>
      <t>25,4</t>
    </r>
  </si>
  <si>
    <r>
      <rPr>
        <sz val="8"/>
        <color indexed="63"/>
        <rFont val="Arial"/>
        <family val="2"/>
      </rPr>
      <t>Slovénie</t>
    </r>
  </si>
  <si>
    <r>
      <rPr>
        <sz val="8"/>
        <color indexed="63"/>
        <rFont val="Arial"/>
        <family val="2"/>
      </rPr>
      <t>1,66-1,67</t>
    </r>
  </si>
  <si>
    <r>
      <rPr>
        <sz val="8"/>
        <color indexed="63"/>
        <rFont val="Arial"/>
        <family val="2"/>
      </rPr>
      <t>28,9-29,0</t>
    </r>
  </si>
  <si>
    <r>
      <rPr>
        <sz val="8"/>
        <color indexed="63"/>
        <rFont val="Arial"/>
        <family val="2"/>
      </rPr>
      <t>Suède</t>
    </r>
  </si>
  <si>
    <r>
      <rPr>
        <sz val="8"/>
        <color indexed="63"/>
        <rFont val="Arial"/>
        <family val="2"/>
      </rPr>
      <t>1,96-1,99</t>
    </r>
  </si>
  <si>
    <r>
      <rPr>
        <sz val="8"/>
        <color indexed="63"/>
        <rFont val="Arial"/>
        <family val="2"/>
      </rPr>
      <t>30,6-30,7</t>
    </r>
  </si>
  <si>
    <r>
      <rPr>
        <sz val="8"/>
        <color indexed="63"/>
        <rFont val="Arial"/>
        <family val="2"/>
      </rPr>
      <t>Islande</t>
    </r>
  </si>
  <si>
    <r>
      <rPr>
        <sz val="8"/>
        <color indexed="63"/>
        <rFont val="Arial"/>
        <family val="2"/>
      </rPr>
      <t>2,55</t>
    </r>
  </si>
  <si>
    <r>
      <rPr>
        <sz val="8"/>
        <color indexed="63"/>
        <rFont val="Arial"/>
        <family val="2"/>
      </rPr>
      <t>2,46</t>
    </r>
  </si>
  <si>
    <r>
      <rPr>
        <sz val="8"/>
        <color indexed="63"/>
        <rFont val="Arial"/>
        <family val="2"/>
      </rPr>
      <t>2,39</t>
    </r>
  </si>
  <si>
    <r>
      <rPr>
        <sz val="8"/>
        <color indexed="63"/>
        <rFont val="Arial"/>
        <family val="2"/>
      </rPr>
      <t>2,32</t>
    </r>
  </si>
  <si>
    <r>
      <rPr>
        <sz val="8"/>
        <color indexed="63"/>
        <rFont val="Arial"/>
        <family val="2"/>
      </rPr>
      <t>2,26-2,27</t>
    </r>
  </si>
  <si>
    <r>
      <rPr>
        <sz val="8"/>
        <color indexed="63"/>
        <rFont val="Arial"/>
        <family val="2"/>
      </rPr>
      <t>26,6</t>
    </r>
  </si>
  <si>
    <r>
      <rPr>
        <sz val="8"/>
        <color indexed="63"/>
        <rFont val="Arial"/>
        <family val="2"/>
      </rPr>
      <t>29,3-29,4</t>
    </r>
  </si>
  <si>
    <r>
      <rPr>
        <sz val="8"/>
        <color indexed="63"/>
        <rFont val="Arial"/>
        <family val="2"/>
      </rPr>
      <t>Norvège</t>
    </r>
  </si>
  <si>
    <r>
      <rPr>
        <sz val="8"/>
        <color indexed="63"/>
        <rFont val="Arial"/>
        <family val="2"/>
      </rPr>
      <t>2,09</t>
    </r>
  </si>
  <si>
    <r>
      <rPr>
        <sz val="8"/>
        <color indexed="63"/>
        <rFont val="Arial"/>
        <family val="2"/>
      </rPr>
      <t>2,07</t>
    </r>
  </si>
  <si>
    <r>
      <rPr>
        <sz val="8"/>
        <color indexed="63"/>
        <rFont val="Arial"/>
        <family val="2"/>
      </rPr>
      <t>2,00-2,01</t>
    </r>
  </si>
  <si>
    <r>
      <rPr>
        <sz val="8"/>
        <color indexed="63"/>
        <rFont val="Arial"/>
        <family val="2"/>
      </rPr>
      <t>29,1</t>
    </r>
  </si>
  <si>
    <r>
      <rPr>
        <sz val="8"/>
        <color indexed="63"/>
        <rFont val="Arial"/>
        <family val="2"/>
      </rPr>
      <t>29,7-29,8</t>
    </r>
  </si>
  <si>
    <r>
      <rPr>
        <sz val="8"/>
        <color indexed="63"/>
        <rFont val="Arial"/>
        <family val="2"/>
      </rPr>
      <t>Suisse</t>
    </r>
  </si>
  <si>
    <r>
      <rPr>
        <sz val="8"/>
        <color indexed="63"/>
        <rFont val="Arial"/>
        <family val="2"/>
      </rPr>
      <t>1,78</t>
    </r>
  </si>
  <si>
    <r>
      <rPr>
        <sz val="8"/>
        <color indexed="63"/>
        <rFont val="Arial"/>
        <family val="2"/>
      </rPr>
      <t>1,63-1,65</t>
    </r>
  </si>
  <si>
    <r>
      <rPr>
        <sz val="7"/>
        <color indexed="63"/>
        <rFont val="Arial"/>
        <family val="2"/>
      </rPr>
      <t xml:space="preserve">(1) L’estimation une repose sur le gel des taux de la dernière année d’observation.
(2) La série des taux publiés (2002-2010) ne permet pas le calcul et l’estimation des descendances finales.                                                                                      </t>
    </r>
    <r>
      <rPr>
        <i/>
        <sz val="7"/>
        <color indexed="63"/>
        <rFont val="Arial"/>
        <family val="2"/>
      </rPr>
      <t xml:space="preserve">Sources </t>
    </r>
    <r>
      <rPr>
        <sz val="7"/>
        <color indexed="63"/>
        <rFont val="Arial"/>
        <family val="2"/>
      </rPr>
      <t>: Calculs et estimations d’après les taux de fécondité par âge révolu publiés sur le site internet d’Eurostat (non disponibles depuis l'année 2012).</t>
    </r>
  </si>
  <si>
    <r>
      <rPr>
        <sz val="9"/>
        <color indexed="20"/>
        <rFont val="Arial"/>
        <family val="2"/>
      </rPr>
      <t>Tableau A.8. Évolution du nombre d’avortements et des indices annuels depuis 1976</t>
    </r>
  </si>
  <si>
    <r>
      <rPr>
        <sz val="8"/>
        <color indexed="63"/>
        <rFont val="Arial"/>
        <family val="2"/>
      </rPr>
      <t>Année</t>
    </r>
  </si>
  <si>
    <r>
      <rPr>
        <sz val="8"/>
        <color indexed="63"/>
        <rFont val="Arial"/>
        <family val="2"/>
      </rPr>
      <t xml:space="preserve">Nombre d’IVG
</t>
    </r>
    <r>
      <rPr>
        <sz val="8"/>
        <color indexed="63"/>
        <rFont val="Arial"/>
        <family val="2"/>
      </rPr>
      <t xml:space="preserve">+
</t>
    </r>
    <r>
      <rPr>
        <sz val="8"/>
        <color indexed="63"/>
        <rFont val="Arial"/>
        <family val="2"/>
      </rPr>
      <t>IMG déclarée dans les bulletins</t>
    </r>
    <r>
      <rPr>
        <sz val="5"/>
        <color indexed="63"/>
        <rFont val="Arial"/>
        <family val="2"/>
      </rPr>
      <t>(1)</t>
    </r>
  </si>
  <si>
    <r>
      <rPr>
        <sz val="8"/>
        <color indexed="63"/>
        <rFont val="Arial"/>
        <family val="2"/>
      </rPr>
      <t>Nombre d’IVG Statistiques médicales (2)</t>
    </r>
  </si>
  <si>
    <r>
      <rPr>
        <sz val="8"/>
        <color indexed="63"/>
        <rFont val="Arial"/>
        <family val="2"/>
      </rPr>
      <t>Nombre d’IVG estimé par l’Ined</t>
    </r>
    <r>
      <rPr>
        <sz val="5"/>
        <color indexed="63"/>
        <rFont val="Arial"/>
        <family val="2"/>
      </rPr>
      <t>(3)</t>
    </r>
  </si>
  <si>
    <r>
      <rPr>
        <sz val="8"/>
        <color rgb="FFFF0000"/>
        <rFont val="Arial"/>
        <family val="2"/>
      </rPr>
      <t>Nombre</t>
    </r>
    <r>
      <rPr>
        <sz val="8"/>
        <color indexed="63"/>
        <rFont val="Arial"/>
        <family val="2"/>
      </rPr>
      <t xml:space="preserve"> d’IVG pour
100 naissances
</t>
    </r>
    <r>
      <rPr>
        <sz val="5"/>
        <color indexed="63"/>
        <rFont val="Arial"/>
        <family val="2"/>
      </rPr>
      <t>(4)</t>
    </r>
  </si>
  <si>
    <r>
      <rPr>
        <sz val="8"/>
        <color indexed="63"/>
        <rFont val="Arial"/>
        <family val="2"/>
      </rPr>
      <t xml:space="preserve">Taux annuel d’IVG pour
</t>
    </r>
    <r>
      <rPr>
        <sz val="8"/>
        <color indexed="63"/>
        <rFont val="Arial"/>
        <family val="2"/>
      </rPr>
      <t xml:space="preserve">1 000 femmes de
</t>
    </r>
    <r>
      <rPr>
        <sz val="8"/>
        <color indexed="63"/>
        <rFont val="Arial"/>
        <family val="2"/>
      </rPr>
      <t>15 à 49 ans</t>
    </r>
    <r>
      <rPr>
        <sz val="5"/>
        <color indexed="63"/>
        <rFont val="Arial"/>
        <family val="2"/>
      </rPr>
      <t>(4)</t>
    </r>
  </si>
  <si>
    <r>
      <rPr>
        <sz val="8"/>
        <color indexed="63"/>
        <rFont val="Arial"/>
        <family val="2"/>
      </rPr>
      <t>Nombre moyen d’IVG par femme</t>
    </r>
    <r>
      <rPr>
        <sz val="5"/>
        <color indexed="63"/>
        <rFont val="Arial"/>
        <family val="2"/>
      </rPr>
      <t>(4)</t>
    </r>
  </si>
  <si>
    <r>
      <rPr>
        <sz val="8"/>
        <color indexed="63"/>
        <rFont val="Arial"/>
        <family val="2"/>
      </rPr>
      <t>134 173</t>
    </r>
  </si>
  <si>
    <r>
      <rPr>
        <sz val="8"/>
        <color indexed="63"/>
        <rFont val="Arial"/>
        <family val="2"/>
      </rPr>
      <t>246 000</t>
    </r>
  </si>
  <si>
    <r>
      <rPr>
        <sz val="8"/>
        <color indexed="63"/>
        <rFont val="Arial"/>
        <family val="2"/>
      </rPr>
      <t>34,1</t>
    </r>
  </si>
  <si>
    <r>
      <rPr>
        <sz val="8"/>
        <color indexed="63"/>
        <rFont val="Arial"/>
        <family val="2"/>
      </rPr>
      <t>19,6</t>
    </r>
  </si>
  <si>
    <r>
      <rPr>
        <sz val="8"/>
        <color indexed="63"/>
        <rFont val="Arial"/>
        <family val="2"/>
      </rPr>
      <t>0,66</t>
    </r>
  </si>
  <si>
    <r>
      <rPr>
        <sz val="8"/>
        <color indexed="63"/>
        <rFont val="Arial"/>
        <family val="2"/>
      </rPr>
      <t>180 695</t>
    </r>
  </si>
  <si>
    <r>
      <rPr>
        <sz val="8"/>
        <color indexed="63"/>
        <rFont val="Arial"/>
        <family val="2"/>
      </rPr>
      <t>245 000</t>
    </r>
  </si>
  <si>
    <r>
      <rPr>
        <sz val="8"/>
        <color indexed="63"/>
        <rFont val="Arial"/>
        <family val="2"/>
      </rPr>
      <t>30,4</t>
    </r>
  </si>
  <si>
    <r>
      <rPr>
        <sz val="8"/>
        <color indexed="63"/>
        <rFont val="Arial"/>
        <family val="2"/>
      </rPr>
      <t>18,7</t>
    </r>
  </si>
  <si>
    <r>
      <rPr>
        <sz val="8"/>
        <color indexed="63"/>
        <rFont val="Arial"/>
        <family val="2"/>
      </rPr>
      <t>0,62</t>
    </r>
  </si>
  <si>
    <r>
      <rPr>
        <sz val="8"/>
        <color indexed="63"/>
        <rFont val="Arial"/>
        <family val="2"/>
      </rPr>
      <t>166 797</t>
    </r>
  </si>
  <si>
    <r>
      <rPr>
        <sz val="8"/>
        <color indexed="63"/>
        <rFont val="Arial"/>
        <family val="2"/>
      </rPr>
      <t>221 000</t>
    </r>
  </si>
  <si>
    <r>
      <rPr>
        <sz val="8"/>
        <color indexed="63"/>
        <rFont val="Arial"/>
        <family val="2"/>
      </rPr>
      <t>16,1</t>
    </r>
  </si>
  <si>
    <r>
      <rPr>
        <sz val="8"/>
        <color indexed="63"/>
        <rFont val="Arial"/>
        <family val="2"/>
      </rPr>
      <t>0,53</t>
    </r>
  </si>
  <si>
    <r>
      <rPr>
        <sz val="8"/>
        <color indexed="63"/>
        <rFont val="Arial"/>
        <family val="2"/>
      </rPr>
      <t>172 152</t>
    </r>
  </si>
  <si>
    <r>
      <rPr>
        <sz val="8"/>
        <color indexed="63"/>
        <rFont val="Arial"/>
        <family val="2"/>
      </rPr>
      <t>206 000</t>
    </r>
  </si>
  <si>
    <r>
      <rPr>
        <sz val="8"/>
        <color indexed="63"/>
        <rFont val="Arial"/>
        <family val="2"/>
      </rPr>
      <t>14,4</t>
    </r>
  </si>
  <si>
    <r>
      <rPr>
        <sz val="8"/>
        <color indexed="63"/>
        <rFont val="Arial"/>
        <family val="2"/>
      </rPr>
      <t>0,48</t>
    </r>
  </si>
  <si>
    <r>
      <rPr>
        <sz val="8"/>
        <color indexed="63"/>
        <rFont val="Arial"/>
        <family val="2"/>
      </rPr>
      <t>162 792</t>
    </r>
  </si>
  <si>
    <r>
      <rPr>
        <sz val="8"/>
        <color indexed="63"/>
        <rFont val="Arial"/>
        <family val="2"/>
      </rPr>
      <t>187 114</t>
    </r>
  </si>
  <si>
    <r>
      <rPr>
        <sz val="8"/>
        <color indexed="63"/>
        <rFont val="Arial"/>
        <family val="2"/>
      </rPr>
      <t>207 000</t>
    </r>
  </si>
  <si>
    <r>
      <rPr>
        <sz val="8"/>
        <color indexed="63"/>
        <rFont val="Arial"/>
        <family val="2"/>
      </rPr>
      <t>14,2</t>
    </r>
  </si>
  <si>
    <r>
      <rPr>
        <sz val="8"/>
        <color indexed="63"/>
        <rFont val="Arial"/>
        <family val="2"/>
      </rPr>
      <t>0,50</t>
    </r>
  </si>
  <si>
    <r>
      <rPr>
        <sz val="8"/>
        <color indexed="63"/>
        <rFont val="Arial"/>
        <family val="2"/>
      </rPr>
      <t>202 180</t>
    </r>
  </si>
  <si>
    <r>
      <rPr>
        <sz val="8"/>
        <color indexed="63"/>
        <rFont val="Arial"/>
        <family val="2"/>
      </rPr>
      <t>14,3</t>
    </r>
  </si>
  <si>
    <r>
      <rPr>
        <sz val="8"/>
        <color indexed="63"/>
        <rFont val="Arial"/>
        <family val="2"/>
      </rPr>
      <t>0,51</t>
    </r>
  </si>
  <si>
    <r>
      <rPr>
        <sz val="8"/>
        <color indexed="63"/>
        <rFont val="Arial"/>
        <family val="2"/>
      </rPr>
      <t>174 561</t>
    </r>
  </si>
  <si>
    <r>
      <rPr>
        <sz val="8"/>
        <color indexed="63"/>
        <rFont val="Arial"/>
        <family val="2"/>
      </rPr>
      <t>215 390</t>
    </r>
  </si>
  <si>
    <r>
      <rPr>
        <sz val="8"/>
        <color indexed="63"/>
        <rFont val="Arial"/>
        <family val="2"/>
      </rPr>
      <t>14,9</t>
    </r>
  </si>
  <si>
    <r>
      <rPr>
        <sz val="8"/>
        <color indexed="63"/>
        <rFont val="Arial"/>
        <family val="2"/>
      </rPr>
      <t>185 498</t>
    </r>
  </si>
  <si>
    <r>
      <rPr>
        <sz val="8"/>
        <color indexed="63"/>
        <rFont val="Arial"/>
        <family val="2"/>
      </rPr>
      <t>213 382</t>
    </r>
  </si>
  <si>
    <r>
      <rPr>
        <sz val="8"/>
        <color indexed="63"/>
        <rFont val="Arial"/>
        <family val="2"/>
      </rPr>
      <t>14,7</t>
    </r>
  </si>
  <si>
    <r>
      <rPr>
        <sz val="8"/>
        <color indexed="63"/>
        <rFont val="Arial"/>
        <family val="2"/>
      </rPr>
      <t>180 108</t>
    </r>
  </si>
  <si>
    <r>
      <rPr>
        <sz val="8"/>
        <color indexed="63"/>
        <rFont val="Arial"/>
        <family val="2"/>
      </rPr>
      <t>209 245</t>
    </r>
  </si>
  <si>
    <r>
      <rPr>
        <sz val="8"/>
        <color indexed="63"/>
        <rFont val="Arial"/>
        <family val="2"/>
      </rPr>
      <t>14,5</t>
    </r>
  </si>
  <si>
    <r>
      <rPr>
        <sz val="8"/>
        <color indexed="63"/>
        <rFont val="Arial"/>
        <family val="2"/>
      </rPr>
      <t>0,52</t>
    </r>
  </si>
  <si>
    <r>
      <rPr>
        <sz val="8"/>
        <color indexed="63"/>
        <rFont val="Arial"/>
        <family val="2"/>
      </rPr>
      <t>171 152</t>
    </r>
  </si>
  <si>
    <r>
      <rPr>
        <sz val="8"/>
        <color indexed="63"/>
        <rFont val="Arial"/>
        <family val="2"/>
      </rPr>
      <t>209 987</t>
    </r>
  </si>
  <si>
    <r>
      <rPr>
        <sz val="8"/>
        <color indexed="63"/>
        <rFont val="Arial"/>
        <family val="2"/>
      </rPr>
      <t>14,6</t>
    </r>
  </si>
  <si>
    <t>172 505</t>
  </si>
  <si>
    <r>
      <t>26,4</t>
    </r>
    <r>
      <rPr>
        <i/>
        <sz val="8"/>
        <rFont val="Arial"/>
        <family val="2"/>
      </rPr>
      <t/>
    </r>
  </si>
  <si>
    <r>
      <t>0,53</t>
    </r>
    <r>
      <rPr>
        <i/>
        <sz val="8"/>
        <rFont val="Arial"/>
        <family val="2"/>
      </rPr>
      <t/>
    </r>
  </si>
  <si>
    <t>nd</t>
  </si>
  <si>
    <r>
      <rPr>
        <sz val="8"/>
        <color indexed="20"/>
        <rFont val="Arial"/>
        <family val="2"/>
      </rPr>
      <t>Tableau A.9. Caractéristiques de la nuptialité et des divorces depuis 1985</t>
    </r>
  </si>
  <si>
    <t>Nombre de mariages</t>
  </si>
  <si>
    <r>
      <t>Indicateur conjoncturel de nuptialité (1er mariage par pe</t>
    </r>
    <r>
      <rPr>
        <sz val="8"/>
        <rFont val="Arial"/>
        <family val="2"/>
      </rPr>
      <t>rsonne) *</t>
    </r>
  </si>
  <si>
    <r>
      <t xml:space="preserve">Âge moyen au premier mariage (issu des taux) </t>
    </r>
    <r>
      <rPr>
        <strike/>
        <sz val="8"/>
        <color rgb="FF000000"/>
        <rFont val="Arial"/>
        <family val="2"/>
      </rPr>
      <t>*</t>
    </r>
  </si>
  <si>
    <t>Nombre de divorces(3)</t>
  </si>
  <si>
    <r>
      <t>Indicateur conjoncturel de divortialité p</t>
    </r>
    <r>
      <rPr>
        <sz val="8"/>
        <rFont val="Arial"/>
        <family val="2"/>
      </rPr>
      <t>. 100 *</t>
    </r>
    <r>
      <rPr>
        <sz val="8"/>
        <color indexed="63"/>
        <rFont val="Arial"/>
        <family val="2"/>
      </rPr>
      <t xml:space="preserve">
mariages</t>
    </r>
  </si>
  <si>
    <t xml:space="preserve">Nombre de pacs </t>
  </si>
  <si>
    <t xml:space="preserve">Nombre de dissolutions de pacs </t>
  </si>
  <si>
    <t xml:space="preserve">France entière ( y. compris les DOM/ Mayotte à partir de 2014 </t>
  </si>
  <si>
    <t>Synthèse des taux par âge(1)</t>
  </si>
  <si>
    <r>
      <rPr>
        <sz val="6"/>
        <color indexed="63"/>
        <rFont val="Arial"/>
        <family val="2"/>
      </rPr>
      <t>Synthèse des quotients par âge(2)</t>
    </r>
  </si>
  <si>
    <t>Hommes</t>
  </si>
  <si>
    <t>Femmes</t>
  </si>
  <si>
    <t>Hétérosexuels</t>
  </si>
  <si>
    <t xml:space="preserve">Ensemble </t>
  </si>
  <si>
    <r>
      <rPr>
        <sz val="6"/>
        <color indexed="63"/>
        <rFont val="Arial"/>
        <family val="2"/>
      </rPr>
      <t>Femmes</t>
    </r>
  </si>
  <si>
    <r>
      <rPr>
        <sz val="6"/>
        <color indexed="63"/>
        <rFont val="Arial"/>
        <family val="2"/>
      </rPr>
      <t>Hommes</t>
    </r>
  </si>
  <si>
    <r>
      <rPr>
        <sz val="8"/>
        <color indexed="63"/>
        <rFont val="Arial"/>
        <family val="2"/>
      </rPr>
      <t>269 419</t>
    </r>
  </si>
  <si>
    <t>30,5</t>
  </si>
  <si>
    <r>
      <rPr>
        <sz val="8"/>
        <color indexed="63"/>
        <rFont val="Arial"/>
        <family val="2"/>
      </rPr>
      <t>265 678</t>
    </r>
  </si>
  <si>
    <t>31,1</t>
  </si>
  <si>
    <r>
      <rPr>
        <sz val="8"/>
        <color indexed="63"/>
        <rFont val="Arial"/>
        <family val="2"/>
      </rPr>
      <t>265 177</t>
    </r>
  </si>
  <si>
    <t>31,0</t>
  </si>
  <si>
    <r>
      <rPr>
        <sz val="8"/>
        <color indexed="63"/>
        <rFont val="Arial"/>
        <family val="2"/>
      </rPr>
      <t>271 124</t>
    </r>
  </si>
  <si>
    <t>31,3</t>
  </si>
  <si>
    <r>
      <rPr>
        <sz val="8"/>
        <color indexed="63"/>
        <rFont val="Arial"/>
        <family val="2"/>
      </rPr>
      <t>279 900</t>
    </r>
  </si>
  <si>
    <t>31,5</t>
  </si>
  <si>
    <r>
      <rPr>
        <sz val="8"/>
        <color indexed="63"/>
        <rFont val="Arial"/>
        <family val="2"/>
      </rPr>
      <t>287 099</t>
    </r>
  </si>
  <si>
    <t>32,1</t>
  </si>
  <si>
    <r>
      <rPr>
        <sz val="8"/>
        <color indexed="63"/>
        <rFont val="Arial"/>
        <family val="2"/>
      </rPr>
      <t>280 175</t>
    </r>
  </si>
  <si>
    <t>33,2</t>
  </si>
  <si>
    <r>
      <rPr>
        <sz val="8"/>
        <color indexed="63"/>
        <rFont val="Arial"/>
        <family val="2"/>
      </rPr>
      <t>271 427</t>
    </r>
  </si>
  <si>
    <t>33,5</t>
  </si>
  <si>
    <r>
      <rPr>
        <sz val="8"/>
        <color indexed="63"/>
        <rFont val="Arial"/>
        <family val="2"/>
      </rPr>
      <t>255 190</t>
    </r>
  </si>
  <si>
    <t>34,8</t>
  </si>
  <si>
    <r>
      <rPr>
        <sz val="8"/>
        <color indexed="63"/>
        <rFont val="Arial"/>
        <family val="2"/>
      </rPr>
      <t>253 746</t>
    </r>
  </si>
  <si>
    <t>36,7</t>
  </si>
  <si>
    <r>
      <rPr>
        <sz val="8"/>
        <color indexed="63"/>
        <rFont val="Arial"/>
        <family val="2"/>
      </rPr>
      <t>254 651</t>
    </r>
  </si>
  <si>
    <t>38,2</t>
  </si>
  <si>
    <r>
      <rPr>
        <sz val="8"/>
        <color indexed="63"/>
        <rFont val="Arial"/>
        <family val="2"/>
      </rPr>
      <t>280 072</t>
    </r>
  </si>
  <si>
    <t>38,0</t>
  </si>
  <si>
    <r>
      <rPr>
        <sz val="8"/>
        <color indexed="63"/>
        <rFont val="Arial"/>
        <family val="2"/>
      </rPr>
      <t>283 984</t>
    </r>
  </si>
  <si>
    <r>
      <rPr>
        <sz val="8"/>
        <color indexed="63"/>
        <rFont val="Arial"/>
        <family val="2"/>
      </rPr>
      <t>271 361</t>
    </r>
  </si>
  <si>
    <t>38,4</t>
  </si>
  <si>
    <r>
      <rPr>
        <sz val="8"/>
        <color indexed="63"/>
        <rFont val="Arial"/>
        <family val="2"/>
      </rPr>
      <t>286 191</t>
    </r>
  </si>
  <si>
    <t>38,9</t>
  </si>
  <si>
    <r>
      <rPr>
        <sz val="8"/>
        <color indexed="63"/>
        <rFont val="Arial"/>
        <family val="2"/>
      </rPr>
      <t>297 922</t>
    </r>
  </si>
  <si>
    <r>
      <rPr>
        <sz val="8"/>
        <color indexed="63"/>
        <rFont val="Arial"/>
        <family val="2"/>
      </rPr>
      <t>288 255</t>
    </r>
  </si>
  <si>
    <r>
      <rPr>
        <sz val="8"/>
        <color indexed="63"/>
        <rFont val="Arial"/>
        <family val="2"/>
      </rPr>
      <t>279 087</t>
    </r>
  </si>
  <si>
    <t>39,2</t>
  </si>
  <si>
    <r>
      <rPr>
        <sz val="8"/>
        <color indexed="63"/>
        <rFont val="Arial"/>
        <family val="2"/>
      </rPr>
      <t>275 963</t>
    </r>
  </si>
  <si>
    <t>42,5</t>
  </si>
  <si>
    <r>
      <rPr>
        <sz val="8"/>
        <color indexed="63"/>
        <rFont val="Arial"/>
        <family val="2"/>
      </rPr>
      <t>271 598</t>
    </r>
  </si>
  <si>
    <t>44,8</t>
  </si>
  <si>
    <r>
      <rPr>
        <sz val="8"/>
        <color indexed="63"/>
        <rFont val="Arial"/>
        <family val="2"/>
      </rPr>
      <t>276 303</t>
    </r>
  </si>
  <si>
    <t>52,3</t>
  </si>
  <si>
    <r>
      <rPr>
        <sz val="8"/>
        <color indexed="63"/>
        <rFont val="Arial"/>
        <family val="2"/>
      </rPr>
      <t>267 260</t>
    </r>
  </si>
  <si>
    <t>46,9</t>
  </si>
  <si>
    <r>
      <rPr>
        <sz val="8"/>
        <color indexed="63"/>
        <rFont val="Arial"/>
        <family val="2"/>
      </rPr>
      <t>267 194</t>
    </r>
  </si>
  <si>
    <t>45,5</t>
  </si>
  <si>
    <t>22908+</t>
  </si>
  <si>
    <r>
      <rPr>
        <sz val="8"/>
        <color indexed="63"/>
        <rFont val="Arial"/>
        <family val="2"/>
      </rPr>
      <t>258 749</t>
    </r>
  </si>
  <si>
    <t>45,1</t>
  </si>
  <si>
    <t>25585+</t>
  </si>
  <si>
    <r>
      <rPr>
        <sz val="8"/>
        <color indexed="63"/>
        <rFont val="Arial"/>
        <family val="2"/>
      </rPr>
      <t>245 151</t>
    </r>
  </si>
  <si>
    <t>44,7</t>
  </si>
  <si>
    <t>32411+</t>
  </si>
  <si>
    <r>
      <rPr>
        <sz val="8"/>
        <color indexed="63"/>
        <rFont val="Arial"/>
        <family val="2"/>
      </rPr>
      <t>245 334</t>
    </r>
  </si>
  <si>
    <t>43250+</t>
  </si>
  <si>
    <t>51555+</t>
  </si>
  <si>
    <t>60950+</t>
  </si>
  <si>
    <t>68933+</t>
  </si>
  <si>
    <r>
      <t xml:space="preserve">(1) Nombre de 1ers mariages rapporté au nombre de personnes du même âge. Synthèse jusqu’à 49 ans.
(2) Nombre de 1ers mariages rapporté au nombre de célibataires du même âge (estimation). Synthèse jusqu’à 49 ans.
(3) Divorces directs et conversions de séparations de corps.
(nd) non disponible 
* </t>
    </r>
    <r>
      <rPr>
        <i/>
        <sz val="8"/>
        <color indexed="63"/>
        <rFont val="Arial"/>
        <family val="2"/>
      </rPr>
      <t xml:space="preserve">Champ </t>
    </r>
    <r>
      <rPr>
        <sz val="8"/>
        <color indexed="63"/>
        <rFont val="Arial"/>
        <family val="2"/>
      </rPr>
      <t xml:space="preserve">: France métropolitaine. ** </t>
    </r>
    <r>
      <rPr>
        <i/>
        <sz val="8"/>
        <color indexed="63"/>
        <rFont val="Arial"/>
        <family val="2"/>
      </rPr>
      <t xml:space="preserve">Champ : France entière - y. compris Mayotte à partir de 2014 
</t>
    </r>
    <r>
      <rPr>
        <i/>
        <sz val="8"/>
        <color rgb="FFFFFF00"/>
        <rFont val="Arial"/>
        <family val="2"/>
      </rPr>
      <t>+ : données corrigées par le ministère de la justice en 2016</t>
    </r>
    <r>
      <rPr>
        <i/>
        <sz val="8"/>
        <color indexed="63"/>
        <rFont val="Arial"/>
        <family val="2"/>
      </rPr>
      <t xml:space="preserve">
Sources </t>
    </r>
    <r>
      <rPr>
        <sz val="8"/>
        <color indexed="63"/>
        <rFont val="Arial"/>
        <family val="2"/>
      </rPr>
      <t xml:space="preserve">: Insee, division des Enquêtes et études démographiques et ministère de la Justice </t>
    </r>
    <r>
      <rPr>
        <strike/>
        <sz val="8"/>
        <color rgb="FFFFFF00"/>
        <rFont val="Arial"/>
        <family val="2"/>
      </rPr>
      <t>et des libertés.</t>
    </r>
  </si>
  <si>
    <t>(1) Nombre de 1ers mariages rapporté au nombre de personnes du même âge. Synthèse jusqu’à 49 ans.</t>
  </si>
  <si>
    <t>(2) Nombre de 1ers mariages rapporté au nombre de célibataires du même âge (estimation). Synthèse jusqu’à 49 ans.</t>
  </si>
  <si>
    <t>(3) Divorces directs et conversions de séparations de corps.</t>
  </si>
  <si>
    <t>Champ : France métropolitaine et France entière</t>
  </si>
  <si>
    <t>Sources : Insee, division des Enquêtes et études démographiques et ministère de la Justice et des libertés</t>
  </si>
  <si>
    <r>
      <rPr>
        <sz val="9"/>
        <color indexed="20"/>
        <rFont val="Arial"/>
        <family val="2"/>
      </rPr>
      <t>Tableau A.10. Caractéristiques de la nuptialité des générations</t>
    </r>
  </si>
  <si>
    <r>
      <rPr>
        <i/>
        <sz val="9"/>
        <color indexed="20"/>
        <rFont val="Arial"/>
        <family val="2"/>
      </rPr>
      <t>Hommes</t>
    </r>
  </si>
  <si>
    <r>
      <rPr>
        <sz val="8"/>
        <color indexed="63"/>
        <rFont val="Arial"/>
        <family val="2"/>
      </rPr>
      <t>Générations masculines</t>
    </r>
  </si>
  <si>
    <r>
      <rPr>
        <sz val="8"/>
        <color indexed="63"/>
        <rFont val="Arial"/>
        <family val="2"/>
      </rPr>
      <t>Proportion de non-célibataires à 49 ans*</t>
    </r>
  </si>
  <si>
    <t>Âge moyen au 1er mariage*
(ans)</t>
  </si>
  <si>
    <t>Proportion de non célibataires</t>
  </si>
  <si>
    <t>A 25 ans</t>
  </si>
  <si>
    <r>
      <rPr>
        <sz val="8"/>
        <color indexed="63"/>
        <rFont val="Arial"/>
        <family val="2"/>
      </rPr>
      <t>À 30 ans</t>
    </r>
  </si>
  <si>
    <r>
      <rPr>
        <i/>
        <sz val="9"/>
        <color indexed="20"/>
        <rFont val="Arial"/>
        <family val="2"/>
      </rPr>
      <t>Femmes</t>
    </r>
  </si>
  <si>
    <r>
      <rPr>
        <sz val="8"/>
        <color indexed="63"/>
        <rFont val="Arial"/>
        <family val="2"/>
      </rPr>
      <t>Générations féminines</t>
    </r>
  </si>
  <si>
    <r>
      <rPr>
        <sz val="8"/>
        <color indexed="63"/>
        <rFont val="Arial"/>
        <family val="2"/>
      </rPr>
      <t>Âge moyen au 1</t>
    </r>
    <r>
      <rPr>
        <sz val="5"/>
        <color indexed="63"/>
        <rFont val="Arial"/>
        <family val="2"/>
      </rPr>
      <t xml:space="preserve">er </t>
    </r>
    <r>
      <rPr>
        <sz val="8"/>
        <color indexed="63"/>
        <rFont val="Arial"/>
        <family val="2"/>
      </rPr>
      <t xml:space="preserve">mariage*
</t>
    </r>
    <r>
      <rPr>
        <sz val="8"/>
        <color indexed="63"/>
        <rFont val="Arial"/>
        <family val="2"/>
      </rPr>
      <t>(ans)</t>
    </r>
  </si>
  <si>
    <r>
      <rPr>
        <sz val="7"/>
        <color indexed="63"/>
        <rFont val="Arial"/>
        <family val="2"/>
      </rPr>
      <t xml:space="preserve">* Les quotients de nuptialité non observés ont été prolongés en faisant la moyenne des trois années précédentes. 
</t>
    </r>
    <r>
      <rPr>
        <i/>
        <sz val="7"/>
        <color indexed="63"/>
        <rFont val="Arial"/>
        <family val="2"/>
      </rPr>
      <t xml:space="preserve">Champ </t>
    </r>
    <r>
      <rPr>
        <sz val="7"/>
        <color indexed="63"/>
        <rFont val="Arial"/>
        <family val="2"/>
      </rPr>
      <t xml:space="preserve">: France métropolitaine.
</t>
    </r>
    <r>
      <rPr>
        <i/>
        <sz val="7"/>
        <color indexed="63"/>
        <rFont val="Arial"/>
        <family val="2"/>
      </rPr>
      <t xml:space="preserve">Source </t>
    </r>
    <r>
      <rPr>
        <sz val="7"/>
        <color indexed="63"/>
        <rFont val="Arial"/>
        <family val="2"/>
      </rPr>
      <t>: Calculs et estimations à partir de données Insee.</t>
    </r>
  </si>
  <si>
    <t>Tableau A.11. Caractéristiques de la mortalité générale de 1946 à 2017</t>
  </si>
  <si>
    <t>Espérance de vie (en années)</t>
  </si>
  <si>
    <t>Taux de mortalité</t>
  </si>
  <si>
    <t>Survivants à 65 ans</t>
  </si>
  <si>
    <t>À la naissance</t>
  </si>
  <si>
    <t>À 65 ans</t>
  </si>
  <si>
    <t>(p.1 000 nés vivants)</t>
  </si>
  <si>
    <t>(p. 1 000 à la naissance)</t>
  </si>
  <si>
    <t>Infantile (1)</t>
  </si>
  <si>
    <t>Néo-natale (2)</t>
  </si>
  <si>
    <t>2015*</t>
  </si>
  <si>
    <t>(1) Décès avant un an pour 1 000 enfants nés vivants.</t>
  </si>
  <si>
    <t>(2) Décès avant 28 jours pour 1 000 enfants nés vivants.</t>
  </si>
  <si>
    <r>
      <t>Champ</t>
    </r>
    <r>
      <rPr>
        <sz val="11"/>
        <rFont val="Times New Roman"/>
        <family val="1"/>
      </rPr>
      <t xml:space="preserve"> : France métropolitaine.</t>
    </r>
  </si>
  <si>
    <r>
      <t>Source</t>
    </r>
    <r>
      <rPr>
        <sz val="11"/>
        <rFont val="Times New Roman"/>
        <family val="1"/>
      </rPr>
      <t xml:space="preserve"> : Insee, division des enquêtes et études démographiques.</t>
    </r>
  </si>
  <si>
    <t>Tableau A.12. Espérance de vie à la naissance en Europe en 2016</t>
  </si>
  <si>
    <t>Pays</t>
  </si>
  <si>
    <t>Espérance de vie à la naissance (années)</t>
  </si>
  <si>
    <t>Écart (F-H)</t>
  </si>
  <si>
    <t>France entière (y compris Mayotte)</t>
  </si>
  <si>
    <t>République tchèque</t>
  </si>
  <si>
    <t>Royaume-Uni*</t>
  </si>
  <si>
    <t>Source: Eurostat (http://epp.eurostat.ec.europa.eu/portal/page/portal/statistics/search_database, consultée le 27 juin 2018), sauf France (Insee).</t>
  </si>
  <si>
    <t>Tableau A.13. Mortalité infantile en Europe, 1980-2016</t>
  </si>
  <si>
    <t>(taux pour 1 000 nés vivants)</t>
  </si>
  <si>
    <r>
      <t xml:space="preserve">Source </t>
    </r>
    <r>
      <rPr>
        <sz val="11"/>
        <rFont val="Times New Roman"/>
        <family val="1"/>
      </rPr>
      <t>: Eurostat, Infant mortality rate (http://ec.europa.eu/eurostat/data/database, consultée le 27 juin 2018), sauf (1)</t>
    </r>
  </si>
  <si>
    <r>
      <t>(1)</t>
    </r>
    <r>
      <rPr>
        <i/>
        <sz val="11"/>
        <rFont val="Times New Roman"/>
        <family val="1"/>
      </rPr>
      <t xml:space="preserve"> </t>
    </r>
    <r>
      <rPr>
        <sz val="11"/>
        <rFont val="Times New Roman"/>
        <family val="1"/>
      </rPr>
      <t xml:space="preserve"> Insee pour la France entière entre 1995 et 2016 (hors Mayotte jusqu'en 2014) et pour la France métropolitaine entre 2010 et 2016.</t>
    </r>
  </si>
  <si>
    <t>nd : non disponible.</t>
  </si>
  <si>
    <t>Tableau 14. Taux comparatif de mortalité (p. 100 000) par sexe et groupe de causes de décès(a)</t>
  </si>
  <si>
    <t>Causes de décès</t>
  </si>
  <si>
    <t>23 groupes de causes</t>
  </si>
  <si>
    <t>Cancer du poumon</t>
  </si>
  <si>
    <t>Cancer de l'estomac</t>
  </si>
  <si>
    <t>Cancer de l'intestin</t>
  </si>
  <si>
    <t>Cancer de la prostate</t>
  </si>
  <si>
    <t>Autres tumeurs</t>
  </si>
  <si>
    <t>Maladies ischémiques du coeur</t>
  </si>
  <si>
    <t>Autres maladies du coeur</t>
  </si>
  <si>
    <t>Maladies cérébro-vasculaires</t>
  </si>
  <si>
    <t>Autres maladies de l'appareil circulatoire</t>
  </si>
  <si>
    <t>Tuberculose sous toutes ses formes</t>
  </si>
  <si>
    <t>Sida</t>
  </si>
  <si>
    <t>Grippe</t>
  </si>
  <si>
    <t>Autres maladies infectieuses et parasitaires</t>
  </si>
  <si>
    <t>Autres maladies de l'appareil respiratoire</t>
  </si>
  <si>
    <t>Alcoolisme et cirrhose du foie</t>
  </si>
  <si>
    <t>Diabète</t>
  </si>
  <si>
    <t>Autres troubles mentaux et maladies du système nerveux</t>
  </si>
  <si>
    <t>Autres maladies de l'appareil digestif</t>
  </si>
  <si>
    <t>Autres maladies</t>
  </si>
  <si>
    <t>Accidents de la circulation routière</t>
  </si>
  <si>
    <t>Suicides</t>
  </si>
  <si>
    <t>Autres morts violentes</t>
  </si>
  <si>
    <t>Causes de décès non déclarées ou mal définies</t>
  </si>
  <si>
    <t>6 grands groupes de causes</t>
  </si>
  <si>
    <t>Tumeurs</t>
  </si>
  <si>
    <t>Maladies cardiovasculaires</t>
  </si>
  <si>
    <t>Maladies infectieuses et parasi. et maladies de l'app. resp.</t>
  </si>
  <si>
    <t>Morts violentes</t>
  </si>
  <si>
    <t>Toutes causes</t>
  </si>
  <si>
    <t>Cancer du sein</t>
  </si>
  <si>
    <t>Cancer de l'utérus</t>
  </si>
  <si>
    <t>(a) Taux comparatif calculé à partir des taux de mortalité par groupes quinquennaux d'âges (en années révolues) et de la population standard européenne (selon la structure proposée par l'OMS).</t>
  </si>
  <si>
    <t>Grâce à une nouvelle exploitation des données Inserm, la définition des groupes d'âges est désormais la même pour toutes les années. Le contenu de chaque groupe de causes de décs est précisé dans le tableau 15 page suivante (rubriques de la CIM 9 de 1980 à 1999 et de la CIM 10 à partir de 2000).</t>
  </si>
  <si>
    <r>
      <t>Source</t>
    </r>
    <r>
      <rPr>
        <sz val="11"/>
        <rFont val="Times New Roman"/>
        <family val="1"/>
      </rPr>
      <t xml:space="preserve"> : F. Meslé à partir des données CépiDc-Inserm.</t>
    </r>
  </si>
  <si>
    <t>Pas de changement par rapport au tableau A.15 publié dans la précédente chronique de conjoncture (tableau A.15 à reproduire à l'identique)</t>
  </si>
  <si>
    <t>* Données provisoires ; nd : non disponible.</t>
  </si>
  <si>
    <t>* Données provisoires ; nd : non disponible.</t>
  </si>
  <si>
    <t>* Données provisoires pour 2016.</t>
  </si>
  <si>
    <t>France entière (1)</t>
  </si>
  <si>
    <t>France métropolitaine (1)</t>
  </si>
  <si>
    <t>2015 (p)</t>
  </si>
  <si>
    <t>2016 (p)</t>
  </si>
  <si>
    <r>
      <t xml:space="preserve">2017 </t>
    </r>
    <r>
      <rPr>
        <sz val="11"/>
        <rFont val="Calibri"/>
        <scheme val="minor"/>
      </rPr>
      <t>(p)</t>
    </r>
  </si>
  <si>
    <t>(p) résultats provisoires à fin 2018</t>
  </si>
  <si>
    <r>
      <rPr>
        <b/>
        <i/>
        <sz val="11"/>
        <rFont val="Calibri"/>
        <scheme val="minor"/>
      </rPr>
      <t>Champ</t>
    </r>
    <r>
      <rPr>
        <sz val="11"/>
        <rFont val="Calibri"/>
        <scheme val="minor"/>
      </rPr>
      <t xml:space="preserve"> : France entière, y.c. Mayotte à partir de 2014</t>
    </r>
  </si>
  <si>
    <r>
      <rPr>
        <b/>
        <i/>
        <sz val="11"/>
        <rFont val="Calibri"/>
        <scheme val="minor"/>
      </rPr>
      <t>Source</t>
    </r>
    <r>
      <rPr>
        <sz val="11"/>
        <rFont val="Calibri"/>
        <scheme val="minor"/>
      </rPr>
      <t xml:space="preserve"> : Insee, division Enquêtes et études démographiques.</t>
    </r>
  </si>
  <si>
    <t>2017 (p)</t>
  </si>
  <si>
    <t>2018 (p)</t>
  </si>
  <si>
    <r>
      <t xml:space="preserve">(p) Résultats provisoires fin 2018
</t>
    </r>
    <r>
      <rPr>
        <i/>
        <sz val="7"/>
        <color rgb="FFFF0000"/>
        <rFont val="Arial"/>
        <family val="2"/>
      </rPr>
      <t xml:space="preserve">Source </t>
    </r>
    <r>
      <rPr>
        <sz val="7"/>
        <color rgb="FFFF0000"/>
        <rFont val="Arial"/>
        <family val="2"/>
      </rPr>
      <t>: Insee, division Enquêtes et études démographiques, série révisée après le recensement de 2011.</t>
    </r>
  </si>
  <si>
    <r>
      <t xml:space="preserve">(p) Résultats provisoires fin 2018
</t>
    </r>
    <r>
      <rPr>
        <i/>
        <sz val="7"/>
        <color rgb="FFFF0000"/>
        <rFont val="Arial"/>
        <family val="2"/>
      </rPr>
      <t/>
    </r>
  </si>
  <si>
    <r>
      <rPr>
        <sz val="7"/>
        <rFont val="Arial"/>
        <family val="2"/>
      </rPr>
      <t xml:space="preserve">(p) résultats provisoires à fin 2018
</t>
    </r>
    <r>
      <rPr>
        <i/>
        <sz val="7"/>
        <rFont val="Arial"/>
        <family val="2"/>
      </rPr>
      <t xml:space="preserve">Champ </t>
    </r>
    <r>
      <rPr>
        <sz val="7"/>
        <rFont val="Arial"/>
        <family val="2"/>
      </rPr>
      <t xml:space="preserve">: France métropolitaine.
</t>
    </r>
    <r>
      <rPr>
        <i/>
        <sz val="7"/>
        <rFont val="Arial"/>
        <family val="2"/>
      </rPr>
      <t xml:space="preserve">Sources </t>
    </r>
    <r>
      <rPr>
        <sz val="7"/>
        <rFont val="Arial"/>
        <family val="2"/>
      </rPr>
      <t xml:space="preserve">: Insee, Division Enquêtes et études démographiques. Série révisée après le recensement de 2015, sauf : </t>
    </r>
    <r>
      <rPr>
        <sz val="5"/>
        <rFont val="Arial"/>
        <family val="2"/>
      </rPr>
      <t>(1)</t>
    </r>
    <r>
      <rPr>
        <sz val="7"/>
        <rFont val="Arial"/>
        <family val="2"/>
      </rPr>
      <t>1970-1995 : L. Toulemon, d’après EHF 1999 ; 2000 : estimation d’après les statistiques de l’état civil ; 2004- 2010 : Davie et Niel (2012) tableau 3.</t>
    </r>
  </si>
  <si>
    <r>
      <t xml:space="preserve">(1) Statistiques des bulletins : interruptions volontaires de grossesse (IVG) et interruptions médicales (IMG).
(2) Statistiques administratives des actes médicaux. Les données à partir de 2010 intègrent les données de la CNAM-TS, donc des IVG associées à des régimes particuliers (MSA et RSI). </t>
    </r>
    <r>
      <rPr>
        <i/>
        <sz val="7"/>
        <rFont val="Arial"/>
        <family val="2"/>
      </rPr>
      <t xml:space="preserve">Source </t>
    </r>
    <r>
      <rPr>
        <sz val="7"/>
        <rFont val="Arial"/>
        <family val="2"/>
      </rPr>
      <t xml:space="preserve">: DREES et CNAM-TS à partir de 2010
(3) Estimation de l’Ined (IVG). À partir de 2002, les statistiques hospitalières sont jugées exhaustives. </t>
    </r>
    <r>
      <rPr>
        <i/>
        <sz val="7"/>
        <rFont val="Arial"/>
        <family val="2"/>
      </rPr>
      <t xml:space="preserve">Source </t>
    </r>
    <r>
      <rPr>
        <sz val="7"/>
        <rFont val="Arial"/>
        <family val="2"/>
      </rPr>
      <t xml:space="preserve">: C. Rossier et C. Pirus (2007).
(4) Sur la base des estimations Ined jusqu’en 2001, sur la base des statistiques médicales depuis 2002.
</t>
    </r>
    <r>
      <rPr>
        <i/>
        <sz val="7"/>
        <rFont val="Arial"/>
        <family val="2"/>
      </rPr>
      <t xml:space="preserve">Champ </t>
    </r>
    <r>
      <rPr>
        <sz val="7"/>
        <rFont val="Arial"/>
        <family val="2"/>
      </rPr>
      <t>: France métropolitaine.
* Données provisoires; nd : non disponible.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</si>
</sst>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0;###0"/>
    <numFmt numFmtId="166" formatCode="_-* #,##0\ _€_-;\-* #,##0\ _€_-;_-* &quot;-&quot;??\ _€_-;_-@_-"/>
    <numFmt numFmtId="167" formatCode="#,##0.00&quot; &quot;"/>
    <numFmt numFmtId="168" formatCode="#,##0&quot; &quot;"/>
    <numFmt numFmtId="169" formatCode="0.0000%"/>
    <numFmt numFmtId="170" formatCode="#,##0.0&quot; &quot;"/>
    <numFmt numFmtId="171" formatCode="0.0&quot;   &quot;"/>
  </numFmts>
  <fonts count="72" x14ac:knownFonts="1">
    <font>
      <sz val="11"/>
      <color theme="1"/>
      <name val="Calibri"/>
      <family val="2"/>
      <scheme val="minor"/>
    </font>
    <font>
      <sz val="12"/>
      <color theme="1"/>
      <name val="Calibri"/>
      <family val="2"/>
      <scheme val="minor"/>
    </font>
    <font>
      <sz val="11"/>
      <color theme="1"/>
      <name val="Calibri"/>
      <family val="2"/>
      <scheme val="minor"/>
    </font>
    <font>
      <sz val="9"/>
      <name val="Calibri"/>
      <family val="2"/>
      <scheme val="minor"/>
    </font>
    <font>
      <sz val="8"/>
      <name val="Calibri"/>
      <family val="2"/>
      <scheme val="minor"/>
    </font>
    <font>
      <sz val="12"/>
      <color indexed="20"/>
      <name val="Arial"/>
      <family val="2"/>
    </font>
    <font>
      <sz val="11"/>
      <color indexed="20"/>
      <name val="Arial"/>
      <family val="2"/>
    </font>
    <font>
      <sz val="10"/>
      <name val="Arial"/>
      <family val="2"/>
    </font>
    <font>
      <sz val="10"/>
      <color indexed="63"/>
      <name val="Arial"/>
      <family val="2"/>
    </font>
    <font>
      <i/>
      <sz val="10"/>
      <name val="Arial"/>
      <family val="2"/>
    </font>
    <font>
      <i/>
      <sz val="10"/>
      <color indexed="63"/>
      <name val="Arial"/>
      <family val="2"/>
    </font>
    <font>
      <sz val="10"/>
      <color theme="1"/>
      <name val="Calibri"/>
      <family val="2"/>
      <scheme val="minor"/>
    </font>
    <font>
      <sz val="10"/>
      <color indexed="20"/>
      <name val="Arial"/>
      <family val="2"/>
    </font>
    <font>
      <sz val="8"/>
      <name val="Arial"/>
      <family val="2"/>
    </font>
    <font>
      <sz val="8"/>
      <color indexed="63"/>
      <name val="Arial"/>
      <family val="2"/>
    </font>
    <font>
      <i/>
      <sz val="8"/>
      <name val="Arial"/>
      <family val="2"/>
    </font>
    <font>
      <i/>
      <sz val="8"/>
      <color indexed="63"/>
      <name val="Arial"/>
      <family val="2"/>
    </font>
    <font>
      <i/>
      <sz val="11"/>
      <color theme="1"/>
      <name val="Calibri"/>
      <family val="2"/>
      <scheme val="minor"/>
    </font>
    <font>
      <sz val="7"/>
      <color indexed="63"/>
      <name val="Arial"/>
      <family val="2"/>
    </font>
    <font>
      <i/>
      <sz val="7"/>
      <color indexed="63"/>
      <name val="Arial"/>
      <family val="2"/>
    </font>
    <font>
      <sz val="9"/>
      <color indexed="54"/>
      <name val="Arial"/>
      <family val="2"/>
    </font>
    <font>
      <sz val="9"/>
      <name val="Arial"/>
      <family val="2"/>
    </font>
    <font>
      <sz val="8"/>
      <color indexed="8"/>
      <name val="Times New Roman"/>
      <family val="1"/>
    </font>
    <font>
      <sz val="10"/>
      <color rgb="FF000000"/>
      <name val="Times New Roman"/>
      <family val="1"/>
    </font>
    <font>
      <sz val="9"/>
      <color indexed="20"/>
      <name val="Arial"/>
      <family val="2"/>
    </font>
    <font>
      <sz val="5"/>
      <color indexed="63"/>
      <name val="Arial"/>
      <family val="2"/>
    </font>
    <font>
      <sz val="8"/>
      <color rgb="FFFF0000"/>
      <name val="Arial"/>
      <family val="2"/>
    </font>
    <font>
      <sz val="7"/>
      <color rgb="FFFF0000"/>
      <name val="Arial"/>
      <family val="2"/>
    </font>
    <font>
      <sz val="7"/>
      <name val="Arial"/>
      <family val="2"/>
    </font>
    <font>
      <sz val="10"/>
      <name val="Times New Roman"/>
      <family val="1"/>
    </font>
    <font>
      <sz val="10"/>
      <color rgb="FFFF0000"/>
      <name val="Times New Roman"/>
      <family val="1"/>
    </font>
    <font>
      <sz val="8"/>
      <color theme="1"/>
      <name val="Arial"/>
      <family val="2"/>
    </font>
    <font>
      <sz val="8"/>
      <color rgb="FF00B0F0"/>
      <name val="Arial"/>
      <family val="2"/>
    </font>
    <font>
      <i/>
      <sz val="8"/>
      <color theme="7" tint="-0.249977111117893"/>
      <name val="Arial"/>
      <family val="2"/>
    </font>
    <font>
      <sz val="8"/>
      <color theme="4"/>
      <name val="Arial"/>
      <family val="2"/>
    </font>
    <font>
      <i/>
      <sz val="7"/>
      <name val="Arial"/>
      <family val="2"/>
    </font>
    <font>
      <b/>
      <sz val="10"/>
      <name val="Times New Roman"/>
      <family val="1"/>
    </font>
    <font>
      <u/>
      <sz val="10"/>
      <color indexed="12"/>
      <name val="Arial"/>
      <family val="2"/>
    </font>
    <font>
      <sz val="11"/>
      <color indexed="8"/>
      <name val="Calibri"/>
      <family val="2"/>
    </font>
    <font>
      <sz val="12"/>
      <name val="Times New Roman"/>
      <family val="1"/>
    </font>
    <font>
      <sz val="10"/>
      <color rgb="FF000000"/>
      <name val="Arial"/>
      <family val="2"/>
    </font>
    <font>
      <i/>
      <sz val="10"/>
      <color indexed="8"/>
      <name val="Arial"/>
      <family val="2"/>
    </font>
    <font>
      <sz val="9"/>
      <color indexed="10"/>
      <name val="Arial"/>
      <family val="2"/>
    </font>
    <font>
      <sz val="10"/>
      <color indexed="10"/>
      <name val="Times New Roman"/>
      <family val="1"/>
    </font>
    <font>
      <sz val="8"/>
      <color indexed="20"/>
      <name val="Arial"/>
      <family val="2"/>
    </font>
    <font>
      <sz val="8"/>
      <color rgb="FF000000"/>
      <name val="Arial"/>
      <family val="2"/>
    </font>
    <font>
      <strike/>
      <sz val="8"/>
      <color rgb="FF000000"/>
      <name val="Arial"/>
      <family val="2"/>
    </font>
    <font>
      <sz val="6"/>
      <color rgb="FF000000"/>
      <name val="Arial"/>
      <family val="2"/>
    </font>
    <font>
      <sz val="6"/>
      <color indexed="63"/>
      <name val="Arial"/>
      <family val="2"/>
    </font>
    <font>
      <sz val="6"/>
      <name val="Arial"/>
      <family val="2"/>
    </font>
    <font>
      <sz val="8"/>
      <color indexed="8"/>
      <name val="Arial"/>
      <family val="2"/>
    </font>
    <font>
      <b/>
      <sz val="8"/>
      <color indexed="10"/>
      <name val="Arial"/>
      <family val="2"/>
    </font>
    <font>
      <i/>
      <sz val="8"/>
      <color rgb="FFFFFF00"/>
      <name val="Arial"/>
      <family val="2"/>
    </font>
    <font>
      <strike/>
      <sz val="8"/>
      <color rgb="FFFFFF00"/>
      <name val="Arial"/>
      <family val="2"/>
    </font>
    <font>
      <i/>
      <sz val="9"/>
      <name val="Arial"/>
      <family val="2"/>
    </font>
    <font>
      <i/>
      <sz val="9"/>
      <color indexed="20"/>
      <name val="Arial"/>
      <family val="2"/>
    </font>
    <font>
      <b/>
      <sz val="11"/>
      <name val="Times New Roman"/>
      <family val="1"/>
    </font>
    <font>
      <sz val="11"/>
      <name val="Times New Roman"/>
      <family val="1"/>
    </font>
    <font>
      <i/>
      <sz val="11"/>
      <name val="Times New Roman"/>
      <family val="1"/>
    </font>
    <font>
      <b/>
      <i/>
      <sz val="11"/>
      <name val="Times New Roman"/>
      <family val="1"/>
    </font>
    <font>
      <u/>
      <sz val="11"/>
      <color theme="10"/>
      <name val="Calibri"/>
      <family val="2"/>
      <scheme val="minor"/>
    </font>
    <font>
      <u/>
      <sz val="11"/>
      <color theme="11"/>
      <name val="Calibri"/>
      <family val="2"/>
      <scheme val="minor"/>
    </font>
    <font>
      <sz val="11"/>
      <color rgb="FFFF0000"/>
      <name val="Calibri"/>
      <family val="2"/>
      <scheme val="minor"/>
    </font>
    <font>
      <sz val="11"/>
      <name val="Calibri"/>
      <scheme val="minor"/>
    </font>
    <font>
      <b/>
      <sz val="9"/>
      <name val="Calibri"/>
      <scheme val="minor"/>
    </font>
    <font>
      <i/>
      <sz val="9"/>
      <name val="Calibri"/>
      <scheme val="minor"/>
    </font>
    <font>
      <b/>
      <i/>
      <sz val="11"/>
      <name val="Calibri"/>
      <scheme val="minor"/>
    </font>
    <font>
      <i/>
      <sz val="7"/>
      <color rgb="FFFF0000"/>
      <name val="Arial"/>
      <family val="2"/>
    </font>
    <font>
      <sz val="10"/>
      <color rgb="FFFF0000"/>
      <name val="Arial"/>
      <family val="2"/>
    </font>
    <font>
      <sz val="10"/>
      <color rgb="FFFF0000"/>
      <name val="Calibri"/>
      <family val="2"/>
      <scheme val="minor"/>
    </font>
    <font>
      <sz val="5"/>
      <name val="Arial"/>
      <family val="2"/>
    </font>
    <font>
      <sz val="8"/>
      <name val="Times New Roman"/>
    </font>
  </fonts>
  <fills count="10">
    <fill>
      <patternFill patternType="none"/>
    </fill>
    <fill>
      <patternFill patternType="gray125"/>
    </fill>
    <fill>
      <patternFill patternType="solid">
        <fgColor theme="0"/>
        <bgColor indexed="64"/>
      </patternFill>
    </fill>
    <fill>
      <patternFill patternType="solid">
        <fgColor indexed="29"/>
      </patternFill>
    </fill>
    <fill>
      <patternFill patternType="solid">
        <fgColor rgb="FFFFC000"/>
        <bgColor indexed="64"/>
      </patternFill>
    </fill>
    <fill>
      <patternFill patternType="solid">
        <fgColor indexed="29"/>
        <bgColor indexed="64"/>
      </patternFill>
    </fill>
    <fill>
      <patternFill patternType="solid">
        <fgColor indexed="2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FFFF00"/>
        <bgColor indexed="64"/>
      </patternFill>
    </fill>
  </fills>
  <borders count="60">
    <border>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indexed="20"/>
      </bottom>
      <diagonal/>
    </border>
    <border>
      <left/>
      <right/>
      <top style="thin">
        <color indexed="20"/>
      </top>
      <bottom style="thin">
        <color indexed="20"/>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n">
        <color indexed="20"/>
      </top>
      <bottom/>
      <diagonal/>
    </border>
    <border>
      <left style="thin">
        <color indexed="20"/>
      </left>
      <right/>
      <top style="thin">
        <color indexed="20"/>
      </top>
      <bottom/>
      <diagonal/>
    </border>
    <border>
      <left style="thin">
        <color indexed="20"/>
      </left>
      <right style="thin">
        <color indexed="20"/>
      </right>
      <top/>
      <bottom/>
      <diagonal/>
    </border>
    <border>
      <left style="thin">
        <color indexed="20"/>
      </left>
      <right/>
      <top/>
      <bottom/>
      <diagonal/>
    </border>
    <border>
      <left/>
      <right style="thin">
        <color indexed="20"/>
      </right>
      <top/>
      <bottom/>
      <diagonal/>
    </border>
    <border>
      <left style="thin">
        <color auto="1"/>
      </left>
      <right style="thin">
        <color indexed="20"/>
      </right>
      <top style="thin">
        <color auto="1"/>
      </top>
      <bottom style="thin">
        <color auto="1"/>
      </bottom>
      <diagonal/>
    </border>
    <border>
      <left style="thin">
        <color indexed="20"/>
      </left>
      <right style="thin">
        <color indexed="20"/>
      </right>
      <top style="thin">
        <color auto="1"/>
      </top>
      <bottom style="thin">
        <color auto="1"/>
      </bottom>
      <diagonal/>
    </border>
    <border>
      <left style="thin">
        <color indexed="20"/>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0"/>
      </left>
      <right/>
      <top style="thin">
        <color indexed="20"/>
      </top>
      <bottom style="thin">
        <color indexed="20"/>
      </bottom>
      <diagonal/>
    </border>
    <border>
      <left/>
      <right style="thin">
        <color indexed="20"/>
      </right>
      <top style="thin">
        <color indexed="20"/>
      </top>
      <bottom style="thin">
        <color indexed="20"/>
      </bottom>
      <diagonal/>
    </border>
    <border>
      <left/>
      <right/>
      <top style="thin">
        <color indexed="20"/>
      </top>
      <bottom/>
      <diagonal/>
    </border>
    <border>
      <left style="thin">
        <color indexed="20"/>
      </left>
      <right style="thin">
        <color indexed="20"/>
      </right>
      <top/>
      <bottom style="thin">
        <color indexed="20"/>
      </bottom>
      <diagonal/>
    </border>
    <border>
      <left style="thin">
        <color indexed="20"/>
      </left>
      <right/>
      <top/>
      <bottom style="thin">
        <color indexed="2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20"/>
      </right>
      <top style="thin">
        <color indexed="20"/>
      </top>
      <bottom/>
      <diagonal/>
    </border>
    <border>
      <left/>
      <right style="thin">
        <color indexed="20"/>
      </right>
      <top/>
      <bottom style="thin">
        <color indexed="20"/>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indexed="20"/>
      </right>
      <top style="thin">
        <color auto="1"/>
      </top>
      <bottom/>
      <diagonal/>
    </border>
    <border>
      <left style="thin">
        <color indexed="20"/>
      </left>
      <right style="thin">
        <color auto="1"/>
      </right>
      <top style="thin">
        <color auto="1"/>
      </top>
      <bottom/>
      <diagonal/>
    </border>
    <border>
      <left style="thin">
        <color indexed="20"/>
      </left>
      <right/>
      <top style="thin">
        <color auto="1"/>
      </top>
      <bottom/>
      <diagonal/>
    </border>
    <border>
      <left style="thin">
        <color indexed="20"/>
      </left>
      <right style="thin">
        <color auto="1"/>
      </right>
      <top style="thin">
        <color auto="1"/>
      </top>
      <bottom style="thin">
        <color auto="1"/>
      </bottom>
      <diagonal/>
    </border>
    <border>
      <left style="thin">
        <color auto="1"/>
      </left>
      <right style="thin">
        <color indexed="20"/>
      </right>
      <top/>
      <bottom style="thin">
        <color indexed="20"/>
      </bottom>
      <diagonal/>
    </border>
    <border>
      <left style="thin">
        <color indexed="20"/>
      </left>
      <right style="thin">
        <color auto="1"/>
      </right>
      <top/>
      <bottom style="thin">
        <color indexed="20"/>
      </bottom>
      <diagonal/>
    </border>
    <border>
      <left style="thin">
        <color auto="1"/>
      </left>
      <right style="thin">
        <color indexed="20"/>
      </right>
      <top/>
      <bottom/>
      <diagonal/>
    </border>
    <border>
      <left style="thin">
        <color indexed="20"/>
      </left>
      <right style="thin">
        <color auto="1"/>
      </right>
      <top/>
      <bottom/>
      <diagonal/>
    </border>
    <border>
      <left/>
      <right style="thin">
        <color auto="1"/>
      </right>
      <top style="thin">
        <color indexed="20"/>
      </top>
      <bottom/>
      <diagonal/>
    </border>
    <border>
      <left style="thin">
        <color auto="1"/>
      </left>
      <right/>
      <top style="thin">
        <color indexed="20"/>
      </top>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s>
  <cellStyleXfs count="24">
    <xf numFmtId="0" fontId="0" fillId="0" borderId="0"/>
    <xf numFmtId="9" fontId="2" fillId="0" borderId="0" applyFont="0" applyFill="0" applyBorder="0" applyAlignment="0" applyProtection="0"/>
    <xf numFmtId="43" fontId="2" fillId="0" borderId="0" applyFont="0" applyFill="0" applyBorder="0" applyAlignment="0" applyProtection="0"/>
    <xf numFmtId="0" fontId="23" fillId="0" borderId="0"/>
    <xf numFmtId="0" fontId="37" fillId="0" borderId="0" applyNumberFormat="0" applyFill="0" applyBorder="0" applyAlignment="0" applyProtection="0">
      <alignment vertical="top"/>
      <protection locked="0"/>
    </xf>
    <xf numFmtId="0" fontId="7" fillId="0" borderId="0"/>
    <xf numFmtId="0" fontId="23" fillId="0" borderId="0"/>
    <xf numFmtId="0" fontId="38" fillId="0" borderId="0"/>
    <xf numFmtId="0" fontId="2" fillId="0" borderId="0"/>
    <xf numFmtId="0" fontId="23" fillId="0" borderId="0"/>
    <xf numFmtId="0" fontId="7" fillId="0" borderId="0"/>
    <xf numFmtId="0" fontId="39" fillId="0" borderId="0"/>
    <xf numFmtId="0" fontId="7" fillId="0" borderId="0"/>
    <xf numFmtId="9" fontId="23" fillId="0" borderId="0" applyFont="0" applyFill="0" applyBorder="0" applyAlignment="0" applyProtection="0"/>
    <xf numFmtId="0" fontId="7" fillId="0" borderId="0"/>
    <xf numFmtId="0" fontId="7" fillId="0" borderId="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cellStyleXfs>
  <cellXfs count="597">
    <xf numFmtId="0" fontId="0" fillId="0" borderId="0" xfId="0"/>
    <xf numFmtId="0" fontId="0" fillId="0" borderId="0" xfId="0" applyFill="1" applyBorder="1" applyAlignment="1">
      <alignment horizontal="left" vertical="top" wrapText="1"/>
    </xf>
    <xf numFmtId="0" fontId="7" fillId="3" borderId="24" xfId="0" applyFont="1" applyFill="1" applyBorder="1" applyAlignment="1">
      <alignment horizontal="left" vertical="top" wrapText="1"/>
    </xf>
    <xf numFmtId="165" fontId="8" fillId="3" borderId="24" xfId="0" applyNumberFormat="1" applyFont="1" applyFill="1" applyBorder="1" applyAlignment="1">
      <alignment horizontal="right" vertical="center" wrapText="1"/>
    </xf>
    <xf numFmtId="0" fontId="7" fillId="3" borderId="24" xfId="0" applyFont="1" applyFill="1" applyBorder="1" applyAlignment="1">
      <alignment horizontal="right" vertical="center" wrapText="1"/>
    </xf>
    <xf numFmtId="0" fontId="7" fillId="0" borderId="25" xfId="0" applyFont="1" applyFill="1" applyBorder="1" applyAlignment="1">
      <alignment horizontal="left" vertical="top" wrapText="1"/>
    </xf>
    <xf numFmtId="0" fontId="7" fillId="0" borderId="25" xfId="0" applyFont="1" applyFill="1" applyBorder="1" applyAlignment="1">
      <alignment horizontal="right" vertical="top" wrapText="1"/>
    </xf>
    <xf numFmtId="0" fontId="7" fillId="0" borderId="26" xfId="0" applyFont="1" applyFill="1" applyBorder="1" applyAlignment="1">
      <alignment horizontal="right" vertical="top" wrapText="1"/>
    </xf>
    <xf numFmtId="0" fontId="7" fillId="0" borderId="27" xfId="0" applyFont="1" applyFill="1" applyBorder="1" applyAlignment="1">
      <alignment horizontal="left" vertical="top" wrapText="1"/>
    </xf>
    <xf numFmtId="0" fontId="7" fillId="0" borderId="27" xfId="0" applyFont="1" applyFill="1" applyBorder="1" applyAlignment="1">
      <alignment horizontal="right" vertical="top" wrapText="1"/>
    </xf>
    <xf numFmtId="0" fontId="7" fillId="0" borderId="28" xfId="0" applyFont="1" applyFill="1" applyBorder="1" applyAlignment="1">
      <alignment horizontal="right" vertical="top" wrapText="1"/>
    </xf>
    <xf numFmtId="0" fontId="7" fillId="0" borderId="0" xfId="0" applyFont="1" applyFill="1" applyBorder="1" applyAlignment="1">
      <alignment horizontal="right" vertical="top" wrapText="1"/>
    </xf>
    <xf numFmtId="0" fontId="7" fillId="0" borderId="29" xfId="0" applyFont="1" applyFill="1" applyBorder="1" applyAlignment="1">
      <alignment horizontal="right" vertical="top" wrapText="1"/>
    </xf>
    <xf numFmtId="164" fontId="7" fillId="0" borderId="29" xfId="0" applyNumberFormat="1" applyFont="1" applyFill="1" applyBorder="1" applyAlignment="1">
      <alignment horizontal="right" vertical="top" wrapText="1"/>
    </xf>
    <xf numFmtId="0" fontId="9" fillId="0" borderId="28" xfId="0" applyFont="1" applyFill="1" applyBorder="1" applyAlignment="1">
      <alignment vertical="top" wrapText="1"/>
    </xf>
    <xf numFmtId="0" fontId="9" fillId="0" borderId="0" xfId="0" applyFont="1" applyFill="1" applyBorder="1" applyAlignment="1">
      <alignment vertical="top" wrapText="1"/>
    </xf>
    <xf numFmtId="0" fontId="9" fillId="0" borderId="29" xfId="0" applyFont="1" applyFill="1" applyBorder="1" applyAlignment="1">
      <alignment vertical="top" wrapText="1"/>
    </xf>
    <xf numFmtId="0" fontId="9" fillId="0" borderId="27" xfId="0" applyFont="1" applyFill="1" applyBorder="1" applyAlignment="1">
      <alignment horizontal="left" vertical="top" wrapText="1"/>
    </xf>
    <xf numFmtId="0" fontId="9" fillId="0" borderId="27" xfId="0" applyFont="1" applyFill="1" applyBorder="1" applyAlignment="1">
      <alignment horizontal="right" vertical="top" wrapText="1"/>
    </xf>
    <xf numFmtId="0" fontId="9" fillId="0" borderId="28" xfId="0"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29" xfId="0" applyFont="1" applyFill="1" applyBorder="1" applyAlignment="1">
      <alignment horizontal="right" vertical="top" wrapText="1"/>
    </xf>
    <xf numFmtId="0" fontId="7" fillId="0" borderId="30" xfId="0" applyFont="1" applyFill="1" applyBorder="1" applyAlignment="1">
      <alignment horizontal="left" vertical="top" wrapText="1"/>
    </xf>
    <xf numFmtId="0" fontId="7" fillId="0" borderId="31" xfId="0" applyFont="1" applyFill="1" applyBorder="1" applyAlignment="1">
      <alignment horizontal="right" vertical="top" wrapText="1"/>
    </xf>
    <xf numFmtId="0" fontId="7" fillId="0" borderId="32" xfId="0" applyFont="1" applyFill="1" applyBorder="1" applyAlignment="1">
      <alignment horizontal="right" vertical="top" wrapText="1"/>
    </xf>
    <xf numFmtId="0" fontId="7" fillId="0" borderId="33" xfId="0" applyFont="1" applyFill="1" applyBorder="1" applyAlignment="1">
      <alignment horizontal="right" vertical="top" wrapText="1"/>
    </xf>
    <xf numFmtId="164" fontId="7" fillId="0" borderId="33" xfId="0" applyNumberFormat="1" applyFont="1" applyFill="1" applyBorder="1" applyAlignment="1">
      <alignment horizontal="right" vertical="top" wrapText="1"/>
    </xf>
    <xf numFmtId="164" fontId="7" fillId="0" borderId="34" xfId="0" applyNumberFormat="1" applyFont="1" applyFill="1" applyBorder="1" applyAlignment="1">
      <alignment horizontal="right" vertical="top" wrapText="1"/>
    </xf>
    <xf numFmtId="0" fontId="11" fillId="0" borderId="0" xfId="0" applyFont="1"/>
    <xf numFmtId="0" fontId="13" fillId="3" borderId="24" xfId="0" applyFont="1" applyFill="1" applyBorder="1" applyAlignment="1">
      <alignment horizontal="left" vertical="top" wrapText="1"/>
    </xf>
    <xf numFmtId="165" fontId="14" fillId="3" borderId="24" xfId="0" applyNumberFormat="1" applyFont="1" applyFill="1" applyBorder="1" applyAlignment="1">
      <alignment horizontal="right" vertical="center" wrapText="1"/>
    </xf>
    <xf numFmtId="0" fontId="13" fillId="3" borderId="24" xfId="0" applyFont="1" applyFill="1" applyBorder="1" applyAlignment="1">
      <alignment horizontal="right" vertical="center" wrapText="1"/>
    </xf>
    <xf numFmtId="0" fontId="13" fillId="0" borderId="25" xfId="0" applyFont="1" applyFill="1" applyBorder="1" applyAlignment="1">
      <alignment horizontal="left" vertical="top" wrapText="1"/>
    </xf>
    <xf numFmtId="164" fontId="13" fillId="0" borderId="25" xfId="0" applyNumberFormat="1" applyFont="1" applyFill="1" applyBorder="1" applyAlignment="1">
      <alignment horizontal="right" vertical="top" wrapText="1"/>
    </xf>
    <xf numFmtId="164" fontId="13" fillId="0" borderId="26" xfId="0" applyNumberFormat="1" applyFont="1" applyFill="1" applyBorder="1" applyAlignment="1">
      <alignment horizontal="right" vertical="top" wrapText="1"/>
    </xf>
    <xf numFmtId="0" fontId="13" fillId="0" borderId="27" xfId="0" applyFont="1" applyFill="1" applyBorder="1" applyAlignment="1">
      <alignment horizontal="left" vertical="top" wrapText="1"/>
    </xf>
    <xf numFmtId="164" fontId="13" fillId="0" borderId="27" xfId="0" applyNumberFormat="1" applyFont="1" applyFill="1" applyBorder="1" applyAlignment="1">
      <alignment horizontal="right" vertical="top" wrapText="1"/>
    </xf>
    <xf numFmtId="164" fontId="13" fillId="0" borderId="28" xfId="0" applyNumberFormat="1" applyFont="1" applyFill="1" applyBorder="1" applyAlignment="1">
      <alignment horizontal="right" vertical="top" wrapText="1"/>
    </xf>
    <xf numFmtId="164" fontId="13" fillId="0" borderId="0" xfId="0" applyNumberFormat="1" applyFont="1" applyFill="1" applyBorder="1" applyAlignment="1">
      <alignment horizontal="right" vertical="top" wrapText="1"/>
    </xf>
    <xf numFmtId="164" fontId="13" fillId="0" borderId="29" xfId="0" applyNumberFormat="1" applyFont="1" applyFill="1" applyBorder="1" applyAlignment="1">
      <alignment horizontal="right" vertical="top" wrapText="1"/>
    </xf>
    <xf numFmtId="0" fontId="15" fillId="0" borderId="28" xfId="0" applyFont="1" applyFill="1" applyBorder="1" applyAlignment="1">
      <alignment vertical="top" wrapText="1"/>
    </xf>
    <xf numFmtId="0" fontId="15" fillId="0" borderId="0" xfId="0" applyFont="1" applyFill="1" applyBorder="1" applyAlignment="1">
      <alignment vertical="top" wrapText="1"/>
    </xf>
    <xf numFmtId="0" fontId="15" fillId="0" borderId="29" xfId="0" applyFont="1" applyFill="1" applyBorder="1" applyAlignment="1">
      <alignment vertical="top" wrapText="1"/>
    </xf>
    <xf numFmtId="0" fontId="15" fillId="0" borderId="27" xfId="0" applyFont="1" applyFill="1" applyBorder="1" applyAlignment="1">
      <alignment horizontal="left" vertical="top" wrapText="1"/>
    </xf>
    <xf numFmtId="164" fontId="15" fillId="0" borderId="0" xfId="0" applyNumberFormat="1" applyFont="1" applyFill="1" applyBorder="1" applyAlignment="1">
      <alignment vertical="top" wrapText="1"/>
    </xf>
    <xf numFmtId="164" fontId="15" fillId="0" borderId="29" xfId="0" applyNumberFormat="1" applyFont="1" applyFill="1" applyBorder="1" applyAlignment="1">
      <alignment vertical="top" wrapText="1"/>
    </xf>
    <xf numFmtId="164" fontId="15" fillId="0" borderId="27" xfId="0" applyNumberFormat="1" applyFont="1" applyFill="1" applyBorder="1" applyAlignment="1">
      <alignment horizontal="right" vertical="top" wrapText="1"/>
    </xf>
    <xf numFmtId="164" fontId="15" fillId="0" borderId="28" xfId="0" applyNumberFormat="1" applyFont="1" applyFill="1" applyBorder="1" applyAlignment="1">
      <alignment horizontal="right" vertical="top" wrapText="1"/>
    </xf>
    <xf numFmtId="164" fontId="15" fillId="0" borderId="0" xfId="0" applyNumberFormat="1" applyFont="1" applyFill="1" applyBorder="1" applyAlignment="1">
      <alignment horizontal="right" vertical="top" wrapText="1"/>
    </xf>
    <xf numFmtId="164" fontId="15" fillId="0" borderId="29" xfId="0" applyNumberFormat="1" applyFont="1" applyFill="1" applyBorder="1" applyAlignment="1">
      <alignment horizontal="right" vertical="top" wrapText="1"/>
    </xf>
    <xf numFmtId="0" fontId="13" fillId="0" borderId="38" xfId="0" applyFont="1" applyFill="1" applyBorder="1" applyAlignment="1">
      <alignment horizontal="left" vertical="top" wrapText="1"/>
    </xf>
    <xf numFmtId="164" fontId="13" fillId="0" borderId="38" xfId="0" applyNumberFormat="1" applyFont="1" applyFill="1" applyBorder="1" applyAlignment="1">
      <alignment horizontal="right" vertical="top" wrapText="1"/>
    </xf>
    <xf numFmtId="164" fontId="13" fillId="0" borderId="39" xfId="0" applyNumberFormat="1" applyFont="1" applyFill="1" applyBorder="1" applyAlignment="1">
      <alignment horizontal="right" vertical="top" wrapText="1"/>
    </xf>
    <xf numFmtId="164" fontId="13" fillId="0" borderId="22" xfId="0" applyNumberFormat="1" applyFont="1" applyFill="1" applyBorder="1" applyAlignment="1">
      <alignment horizontal="right" vertical="top" wrapText="1"/>
    </xf>
    <xf numFmtId="0" fontId="20" fillId="0" borderId="0" xfId="0" applyFont="1" applyFill="1" applyBorder="1" applyAlignment="1">
      <alignment horizontal="left" vertical="top"/>
    </xf>
    <xf numFmtId="0" fontId="0" fillId="0" borderId="0" xfId="0" applyFill="1" applyBorder="1" applyAlignment="1">
      <alignment horizontal="center" vertical="top"/>
    </xf>
    <xf numFmtId="0" fontId="21" fillId="0" borderId="0" xfId="0" applyFont="1" applyFill="1" applyBorder="1" applyAlignment="1">
      <alignment horizontal="left" vertical="top"/>
    </xf>
    <xf numFmtId="0" fontId="0" fillId="0" borderId="40" xfId="0" applyFill="1" applyBorder="1" applyAlignment="1">
      <alignment horizontal="center" vertical="center"/>
    </xf>
    <xf numFmtId="166" fontId="0" fillId="0" borderId="40" xfId="2" applyNumberFormat="1" applyFont="1" applyFill="1" applyBorder="1"/>
    <xf numFmtId="166" fontId="0" fillId="0" borderId="40" xfId="2" applyNumberFormat="1" applyFont="1" applyBorder="1"/>
    <xf numFmtId="0" fontId="0" fillId="0" borderId="40" xfId="0" applyBorder="1" applyAlignment="1">
      <alignment horizontal="center" vertical="center"/>
    </xf>
    <xf numFmtId="0" fontId="23" fillId="0" borderId="0" xfId="3" applyFill="1" applyBorder="1" applyAlignment="1">
      <alignment horizontal="left" vertical="top"/>
    </xf>
    <xf numFmtId="0" fontId="13" fillId="3" borderId="22" xfId="3" applyFont="1" applyFill="1" applyBorder="1" applyAlignment="1">
      <alignment horizontal="right" vertical="top" wrapText="1"/>
    </xf>
    <xf numFmtId="0" fontId="14" fillId="3" borderId="38" xfId="3" applyFont="1" applyFill="1" applyBorder="1" applyAlignment="1">
      <alignment horizontal="center" vertical="top" wrapText="1"/>
    </xf>
    <xf numFmtId="0" fontId="13" fillId="3" borderId="38" xfId="3" applyFont="1" applyFill="1" applyBorder="1" applyAlignment="1">
      <alignment horizontal="center" vertical="top" wrapText="1"/>
    </xf>
    <xf numFmtId="0" fontId="8" fillId="3" borderId="38" xfId="3" applyFont="1" applyFill="1" applyBorder="1" applyAlignment="1">
      <alignment horizontal="center" vertical="top" wrapText="1"/>
    </xf>
    <xf numFmtId="165" fontId="14" fillId="0" borderId="25" xfId="3" applyNumberFormat="1" applyFont="1" applyFill="1" applyBorder="1" applyAlignment="1">
      <alignment horizontal="center" vertical="top" wrapText="1"/>
    </xf>
    <xf numFmtId="0" fontId="13" fillId="0" borderId="25" xfId="3" applyFont="1" applyFill="1" applyBorder="1" applyAlignment="1">
      <alignment horizontal="center" vertical="top" wrapText="1"/>
    </xf>
    <xf numFmtId="165" fontId="14" fillId="0" borderId="28" xfId="3" applyNumberFormat="1" applyFont="1" applyFill="1" applyBorder="1" applyAlignment="1">
      <alignment horizontal="center" vertical="top" wrapText="1"/>
    </xf>
    <xf numFmtId="165" fontId="14" fillId="0" borderId="0" xfId="3" applyNumberFormat="1" applyFont="1" applyFill="1" applyBorder="1" applyAlignment="1">
      <alignment horizontal="center" vertical="top" wrapText="1"/>
    </xf>
    <xf numFmtId="165" fontId="14" fillId="0" borderId="29" xfId="3" applyNumberFormat="1" applyFont="1" applyFill="1" applyBorder="1" applyAlignment="1">
      <alignment horizontal="center" vertical="top" wrapText="1"/>
    </xf>
    <xf numFmtId="0" fontId="13" fillId="0" borderId="28" xfId="3" applyFont="1" applyFill="1" applyBorder="1" applyAlignment="1">
      <alignment horizontal="center" vertical="top" wrapText="1"/>
    </xf>
    <xf numFmtId="0" fontId="13" fillId="0" borderId="29" xfId="3" applyFont="1" applyFill="1" applyBorder="1" applyAlignment="1">
      <alignment horizontal="center" vertical="top" wrapText="1"/>
    </xf>
    <xf numFmtId="0" fontId="13" fillId="0" borderId="28" xfId="3" applyFont="1" applyFill="1" applyBorder="1" applyAlignment="1">
      <alignment horizontal="left" vertical="top" wrapText="1"/>
    </xf>
    <xf numFmtId="0" fontId="13" fillId="0" borderId="29" xfId="3" applyFont="1" applyFill="1" applyBorder="1" applyAlignment="1">
      <alignment horizontal="left" vertical="top" wrapText="1"/>
    </xf>
    <xf numFmtId="2" fontId="23" fillId="0" borderId="0" xfId="3" applyNumberFormat="1" applyFill="1" applyBorder="1" applyAlignment="1">
      <alignment horizontal="left" vertical="top"/>
    </xf>
    <xf numFmtId="0" fontId="23" fillId="0" borderId="29" xfId="3" applyFill="1" applyBorder="1" applyAlignment="1">
      <alignment horizontal="left" vertical="top" wrapText="1"/>
    </xf>
    <xf numFmtId="0" fontId="13" fillId="0" borderId="22" xfId="3" applyFont="1" applyFill="1" applyBorder="1" applyAlignment="1">
      <alignment horizontal="center" vertical="top" wrapText="1"/>
    </xf>
    <xf numFmtId="0" fontId="13" fillId="0" borderId="0" xfId="3" applyFont="1" applyFill="1" applyBorder="1" applyAlignment="1">
      <alignment horizontal="left" vertical="top"/>
    </xf>
    <xf numFmtId="165" fontId="23" fillId="0" borderId="0" xfId="3" applyNumberFormat="1" applyFill="1" applyBorder="1" applyAlignment="1">
      <alignment horizontal="left" vertical="top"/>
    </xf>
    <xf numFmtId="0" fontId="21" fillId="0" borderId="0" xfId="3" applyFont="1" applyFill="1" applyBorder="1" applyAlignment="1">
      <alignment horizontal="left" vertical="top"/>
    </xf>
    <xf numFmtId="0" fontId="13" fillId="3" borderId="24" xfId="3" applyFont="1" applyFill="1" applyBorder="1" applyAlignment="1">
      <alignment horizontal="left" vertical="top" wrapText="1"/>
    </xf>
    <xf numFmtId="0" fontId="13" fillId="3" borderId="35" xfId="3" applyFont="1" applyFill="1" applyBorder="1" applyAlignment="1">
      <alignment horizontal="left" vertical="top" wrapText="1"/>
    </xf>
    <xf numFmtId="165" fontId="14" fillId="0" borderId="25" xfId="3" applyNumberFormat="1" applyFont="1" applyFill="1" applyBorder="1" applyAlignment="1">
      <alignment horizontal="left" vertical="top" wrapText="1"/>
    </xf>
    <xf numFmtId="165" fontId="14" fillId="0" borderId="26" xfId="3" applyNumberFormat="1" applyFont="1" applyFill="1" applyBorder="1" applyAlignment="1">
      <alignment horizontal="left" vertical="top" wrapText="1"/>
    </xf>
    <xf numFmtId="0" fontId="13" fillId="0" borderId="25" xfId="3" applyFont="1" applyFill="1" applyBorder="1" applyAlignment="1">
      <alignment horizontal="left" vertical="top" wrapText="1"/>
    </xf>
    <xf numFmtId="165" fontId="14" fillId="0" borderId="27" xfId="3" applyNumberFormat="1" applyFont="1" applyFill="1" applyBorder="1" applyAlignment="1">
      <alignment horizontal="left" vertical="top" wrapText="1"/>
    </xf>
    <xf numFmtId="165" fontId="14" fillId="0" borderId="28" xfId="3" applyNumberFormat="1" applyFont="1" applyFill="1" applyBorder="1" applyAlignment="1">
      <alignment horizontal="left" vertical="top" wrapText="1"/>
    </xf>
    <xf numFmtId="165" fontId="14" fillId="0" borderId="0" xfId="3" applyNumberFormat="1" applyFont="1" applyFill="1" applyBorder="1" applyAlignment="1">
      <alignment horizontal="left" vertical="top" wrapText="1"/>
    </xf>
    <xf numFmtId="164" fontId="23" fillId="0" borderId="0" xfId="3" applyNumberFormat="1" applyFill="1" applyBorder="1" applyAlignment="1">
      <alignment horizontal="left" vertical="top"/>
    </xf>
    <xf numFmtId="0" fontId="23" fillId="0" borderId="0" xfId="3" applyFill="1" applyBorder="1" applyAlignment="1">
      <alignment horizontal="left" vertical="top" wrapText="1"/>
    </xf>
    <xf numFmtId="0" fontId="13" fillId="0" borderId="43" xfId="3" applyFont="1" applyFill="1" applyBorder="1" applyAlignment="1">
      <alignment horizontal="left" vertical="top" wrapText="1"/>
    </xf>
    <xf numFmtId="0" fontId="29" fillId="0" borderId="0" xfId="3" applyFont="1" applyFill="1" applyBorder="1" applyAlignment="1">
      <alignment horizontal="left" vertical="top"/>
    </xf>
    <xf numFmtId="0" fontId="30" fillId="0" borderId="0" xfId="3" applyFont="1" applyFill="1" applyBorder="1" applyAlignment="1">
      <alignment horizontal="left" vertical="top"/>
    </xf>
    <xf numFmtId="0" fontId="13" fillId="3" borderId="39" xfId="3" applyFont="1" applyFill="1" applyBorder="1" applyAlignment="1">
      <alignment vertical="top" wrapText="1"/>
    </xf>
    <xf numFmtId="0" fontId="13" fillId="3" borderId="22" xfId="3" applyFont="1" applyFill="1" applyBorder="1" applyAlignment="1">
      <alignment vertical="top" wrapText="1"/>
    </xf>
    <xf numFmtId="0" fontId="30" fillId="3" borderId="35" xfId="3" applyFont="1" applyFill="1" applyBorder="1" applyAlignment="1">
      <alignment horizontal="left" vertical="top" wrapText="1"/>
    </xf>
    <xf numFmtId="165" fontId="13" fillId="3" borderId="24" xfId="3" applyNumberFormat="1" applyFont="1" applyFill="1" applyBorder="1" applyAlignment="1">
      <alignment horizontal="left" vertical="top" wrapText="1"/>
    </xf>
    <xf numFmtId="0" fontId="29" fillId="3" borderId="24" xfId="3" applyFont="1" applyFill="1" applyBorder="1" applyAlignment="1">
      <alignment horizontal="left" vertical="top" wrapText="1"/>
    </xf>
    <xf numFmtId="0" fontId="29" fillId="3" borderId="35" xfId="3" applyFont="1" applyFill="1" applyBorder="1" applyAlignment="1">
      <alignment horizontal="left" vertical="top" wrapText="1"/>
    </xf>
    <xf numFmtId="0" fontId="31" fillId="0" borderId="25" xfId="3" applyFont="1" applyFill="1" applyBorder="1" applyAlignment="1">
      <alignment horizontal="left" vertical="top" wrapText="1"/>
    </xf>
    <xf numFmtId="0" fontId="32" fillId="0" borderId="25" xfId="3" applyFont="1" applyFill="1" applyBorder="1" applyAlignment="1">
      <alignment horizontal="left" vertical="top" wrapText="1"/>
    </xf>
    <xf numFmtId="0" fontId="13" fillId="0" borderId="26" xfId="3" applyFont="1" applyFill="1" applyBorder="1" applyAlignment="1">
      <alignment horizontal="left" vertical="top" wrapText="1"/>
    </xf>
    <xf numFmtId="0" fontId="31" fillId="0" borderId="27" xfId="3" applyFont="1" applyFill="1" applyBorder="1" applyAlignment="1">
      <alignment horizontal="left" vertical="top" wrapText="1"/>
    </xf>
    <xf numFmtId="0" fontId="32" fillId="0" borderId="27" xfId="3" applyFont="1" applyFill="1" applyBorder="1" applyAlignment="1">
      <alignment horizontal="left" vertical="top" wrapText="1"/>
    </xf>
    <xf numFmtId="0" fontId="13" fillId="0" borderId="27" xfId="3" applyFont="1" applyFill="1" applyBorder="1" applyAlignment="1">
      <alignment horizontal="left" vertical="top" wrapText="1"/>
    </xf>
    <xf numFmtId="0" fontId="31" fillId="0" borderId="28" xfId="3" applyFont="1" applyFill="1" applyBorder="1" applyAlignment="1">
      <alignment horizontal="left" vertical="top" wrapText="1"/>
    </xf>
    <xf numFmtId="0" fontId="31" fillId="0" borderId="0" xfId="3" applyFont="1" applyFill="1" applyBorder="1" applyAlignment="1">
      <alignment horizontal="left" vertical="top" wrapText="1"/>
    </xf>
    <xf numFmtId="0" fontId="32" fillId="0" borderId="0" xfId="3" applyFont="1" applyFill="1" applyBorder="1" applyAlignment="1">
      <alignment horizontal="left" vertical="top" wrapText="1"/>
    </xf>
    <xf numFmtId="0" fontId="13" fillId="0" borderId="0" xfId="3" applyFont="1" applyFill="1" applyBorder="1" applyAlignment="1">
      <alignment horizontal="left" vertical="top" wrapText="1"/>
    </xf>
    <xf numFmtId="0" fontId="33" fillId="0" borderId="27" xfId="3" applyFont="1" applyFill="1" applyBorder="1" applyAlignment="1">
      <alignment horizontal="left" vertical="top" wrapText="1"/>
    </xf>
    <xf numFmtId="0" fontId="34" fillId="0" borderId="28" xfId="3" applyFont="1" applyFill="1" applyBorder="1" applyAlignment="1">
      <alignment horizontal="left" vertical="top" wrapText="1"/>
    </xf>
    <xf numFmtId="0" fontId="31" fillId="0" borderId="38" xfId="3" applyFont="1" applyFill="1" applyBorder="1" applyAlignment="1">
      <alignment horizontal="left" vertical="top" wrapText="1"/>
    </xf>
    <xf numFmtId="0" fontId="31" fillId="0" borderId="39" xfId="3" applyFont="1" applyFill="1" applyBorder="1" applyAlignment="1">
      <alignment horizontal="left" vertical="top" wrapText="1"/>
    </xf>
    <xf numFmtId="0" fontId="31" fillId="0" borderId="22" xfId="3" applyFont="1" applyFill="1" applyBorder="1" applyAlignment="1">
      <alignment horizontal="left" vertical="top" wrapText="1"/>
    </xf>
    <xf numFmtId="0" fontId="13" fillId="0" borderId="22" xfId="3" applyFont="1" applyFill="1" applyBorder="1" applyAlignment="1">
      <alignment horizontal="left" vertical="top" wrapText="1"/>
    </xf>
    <xf numFmtId="0" fontId="36" fillId="0" borderId="0" xfId="3" applyFont="1" applyFill="1" applyBorder="1" applyAlignment="1">
      <alignment horizontal="left" vertical="top"/>
    </xf>
    <xf numFmtId="0" fontId="23" fillId="3" borderId="24" xfId="3" applyFill="1" applyBorder="1" applyAlignment="1">
      <alignment horizontal="left" vertical="top" wrapText="1"/>
    </xf>
    <xf numFmtId="0" fontId="23" fillId="0" borderId="28" xfId="3" applyFill="1" applyBorder="1" applyAlignment="1">
      <alignment horizontal="left" vertical="top" wrapText="1"/>
    </xf>
    <xf numFmtId="0" fontId="13" fillId="0" borderId="0" xfId="3" applyFont="1" applyFill="1" applyBorder="1" applyAlignment="1">
      <alignment horizontal="center" vertical="top" wrapText="1"/>
    </xf>
    <xf numFmtId="0" fontId="13" fillId="0" borderId="28"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29" xfId="3" applyFont="1" applyFill="1" applyBorder="1" applyAlignment="1">
      <alignment horizontal="left" vertical="center" wrapText="1"/>
    </xf>
    <xf numFmtId="165" fontId="14" fillId="0" borderId="27" xfId="3" applyNumberFormat="1" applyFont="1" applyFill="1" applyBorder="1" applyAlignment="1">
      <alignment horizontal="left" vertical="center" wrapText="1"/>
    </xf>
    <xf numFmtId="0" fontId="13" fillId="0" borderId="39" xfId="3" applyFont="1" applyFill="1" applyBorder="1" applyAlignment="1">
      <alignment horizontal="left" vertical="top" wrapText="1"/>
    </xf>
    <xf numFmtId="165" fontId="14" fillId="0" borderId="38" xfId="3" applyNumberFormat="1" applyFont="1" applyFill="1" applyBorder="1" applyAlignment="1">
      <alignment horizontal="left" vertical="top" wrapText="1"/>
    </xf>
    <xf numFmtId="0" fontId="13" fillId="3" borderId="24" xfId="3" applyFont="1" applyFill="1" applyBorder="1" applyAlignment="1">
      <alignment horizontal="left" vertical="center" wrapText="1"/>
    </xf>
    <xf numFmtId="0" fontId="23" fillId="3" borderId="24" xfId="3" applyFill="1" applyBorder="1" applyAlignment="1">
      <alignment vertical="top" wrapText="1"/>
    </xf>
    <xf numFmtId="0" fontId="40" fillId="3" borderId="24" xfId="3" applyFont="1" applyFill="1" applyBorder="1" applyAlignment="1">
      <alignment vertical="top" wrapText="1"/>
    </xf>
    <xf numFmtId="0" fontId="23" fillId="0" borderId="25" xfId="3" applyFill="1" applyBorder="1" applyAlignment="1">
      <alignment horizontal="left" vertical="top" wrapText="1"/>
    </xf>
    <xf numFmtId="0" fontId="23" fillId="0" borderId="0" xfId="3" applyFont="1" applyFill="1" applyBorder="1" applyAlignment="1">
      <alignment horizontal="left" vertical="top" wrapText="1"/>
    </xf>
    <xf numFmtId="3" fontId="13" fillId="0" borderId="0" xfId="3" applyNumberFormat="1" applyFont="1" applyFill="1" applyBorder="1" applyAlignment="1">
      <alignment horizontal="left" vertical="top" wrapText="1"/>
    </xf>
    <xf numFmtId="0" fontId="41" fillId="0" borderId="29" xfId="3" applyFont="1" applyFill="1" applyBorder="1" applyAlignment="1">
      <alignment horizontal="left" vertical="top" wrapText="1"/>
    </xf>
    <xf numFmtId="0" fontId="42" fillId="0" borderId="0" xfId="3" applyFont="1" applyFill="1" applyBorder="1" applyAlignment="1">
      <alignment horizontal="justify" vertical="top"/>
    </xf>
    <xf numFmtId="0" fontId="43" fillId="0" borderId="0" xfId="3" applyFont="1" applyFill="1" applyBorder="1" applyAlignment="1">
      <alignment horizontal="left" vertical="top"/>
    </xf>
    <xf numFmtId="0" fontId="13" fillId="0" borderId="0" xfId="0" applyFont="1" applyFill="1" applyBorder="1" applyAlignment="1">
      <alignment horizontal="left" vertical="top"/>
    </xf>
    <xf numFmtId="11" fontId="13" fillId="0" borderId="0" xfId="0" applyNumberFormat="1" applyFont="1" applyFill="1" applyBorder="1" applyAlignment="1">
      <alignment horizontal="center" vertical="top"/>
    </xf>
    <xf numFmtId="0" fontId="45" fillId="0" borderId="0" xfId="0" applyFont="1" applyFill="1" applyBorder="1" applyAlignment="1">
      <alignment horizontal="left" vertical="top"/>
    </xf>
    <xf numFmtId="0" fontId="13" fillId="3"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5" fillId="3" borderId="0" xfId="0" applyFont="1" applyFill="1" applyBorder="1" applyAlignment="1">
      <alignment horizontal="center" vertical="center" wrapText="1"/>
    </xf>
    <xf numFmtId="11" fontId="49" fillId="3" borderId="41" xfId="0" applyNumberFormat="1" applyFont="1" applyFill="1" applyBorder="1" applyAlignment="1">
      <alignment horizontal="center" vertical="center" wrapText="1"/>
    </xf>
    <xf numFmtId="0" fontId="49" fillId="3" borderId="32" xfId="0" applyFont="1" applyFill="1" applyBorder="1" applyAlignment="1">
      <alignment horizontal="center" vertical="center" wrapText="1"/>
    </xf>
    <xf numFmtId="0" fontId="49" fillId="3" borderId="41" xfId="0" applyFont="1" applyFill="1" applyBorder="1" applyAlignment="1">
      <alignment horizontal="center" vertical="center" wrapText="1"/>
    </xf>
    <xf numFmtId="0" fontId="49" fillId="3" borderId="51" xfId="0" applyFont="1" applyFill="1" applyBorder="1" applyAlignment="1">
      <alignment horizontal="center" vertical="center" wrapText="1"/>
    </xf>
    <xf numFmtId="0" fontId="49" fillId="3" borderId="33" xfId="0" applyFont="1" applyFill="1" applyBorder="1" applyAlignment="1">
      <alignment horizontal="center" vertical="center" wrapText="1"/>
    </xf>
    <xf numFmtId="165" fontId="14" fillId="0" borderId="45" xfId="0" applyNumberFormat="1" applyFont="1" applyFill="1" applyBorder="1" applyAlignment="1">
      <alignment horizontal="right" vertical="top" wrapText="1"/>
    </xf>
    <xf numFmtId="11" fontId="13" fillId="0" borderId="0" xfId="0" applyNumberFormat="1" applyFont="1" applyFill="1" applyBorder="1" applyAlignment="1">
      <alignment horizontal="center" vertical="top" wrapText="1"/>
    </xf>
    <xf numFmtId="0" fontId="13" fillId="0" borderId="0" xfId="0" applyFont="1" applyFill="1" applyBorder="1" applyAlignment="1">
      <alignment vertical="top" wrapText="1"/>
    </xf>
    <xf numFmtId="165" fontId="14" fillId="0" borderId="44" xfId="0" applyNumberFormat="1" applyFont="1" applyFill="1" applyBorder="1" applyAlignment="1">
      <alignment vertical="top" wrapText="1"/>
    </xf>
    <xf numFmtId="165" fontId="14" fillId="0" borderId="47" xfId="0" applyNumberFormat="1" applyFont="1" applyFill="1" applyBorder="1" applyAlignment="1">
      <alignment vertical="top" wrapText="1"/>
    </xf>
    <xf numFmtId="2" fontId="13" fillId="0" borderId="15" xfId="0" applyNumberFormat="1" applyFont="1" applyFill="1" applyBorder="1" applyAlignment="1">
      <alignment horizontal="center" vertical="center" wrapText="1"/>
    </xf>
    <xf numFmtId="2" fontId="13" fillId="0" borderId="50" xfId="0" applyNumberFormat="1" applyFont="1" applyFill="1" applyBorder="1" applyAlignment="1">
      <alignment horizontal="center" vertical="center" wrapText="1"/>
    </xf>
    <xf numFmtId="167" fontId="13" fillId="0" borderId="16" xfId="0" applyNumberFormat="1" applyFont="1" applyFill="1" applyBorder="1" applyAlignment="1">
      <alignment horizontal="center" vertical="center"/>
    </xf>
    <xf numFmtId="2" fontId="13" fillId="0" borderId="49" xfId="0" applyNumberFormat="1" applyFont="1" applyFill="1" applyBorder="1" applyAlignment="1">
      <alignment horizontal="right" vertical="top" wrapText="1"/>
    </xf>
    <xf numFmtId="168" fontId="13" fillId="0" borderId="44" xfId="10" applyNumberFormat="1" applyFont="1" applyFill="1" applyBorder="1" applyAlignment="1">
      <alignment horizontal="right" vertical="center"/>
    </xf>
    <xf numFmtId="0" fontId="13" fillId="0" borderId="56" xfId="0" applyFont="1" applyFill="1" applyBorder="1" applyAlignment="1">
      <alignment horizontal="left" vertical="top" wrapText="1"/>
    </xf>
    <xf numFmtId="0" fontId="13" fillId="0" borderId="37" xfId="0" applyFont="1" applyFill="1" applyBorder="1" applyAlignment="1">
      <alignment horizontal="center" vertical="center" wrapText="1"/>
    </xf>
    <xf numFmtId="0" fontId="45" fillId="0" borderId="57"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7" xfId="0" applyFont="1" applyFill="1" applyBorder="1" applyAlignment="1">
      <alignment horizontal="center" vertical="center" wrapText="1"/>
    </xf>
    <xf numFmtId="167" fontId="7" fillId="0" borderId="0" xfId="0" applyNumberFormat="1" applyFont="1" applyFill="1" applyAlignment="1">
      <alignment horizontal="right" vertical="center"/>
    </xf>
    <xf numFmtId="3" fontId="45" fillId="0" borderId="0" xfId="0" applyNumberFormat="1" applyFont="1" applyFill="1" applyBorder="1" applyAlignment="1">
      <alignment horizontal="left" vertical="top"/>
    </xf>
    <xf numFmtId="167" fontId="45" fillId="0" borderId="0" xfId="0" applyNumberFormat="1" applyFont="1" applyFill="1" applyBorder="1" applyAlignment="1">
      <alignment horizontal="left" vertical="top"/>
    </xf>
    <xf numFmtId="165" fontId="14" fillId="4" borderId="46" xfId="0" applyNumberFormat="1" applyFont="1" applyFill="1" applyBorder="1" applyAlignment="1">
      <alignment horizontal="right" vertical="top" wrapText="1"/>
    </xf>
    <xf numFmtId="11" fontId="13" fillId="4" borderId="0" xfId="0" applyNumberFormat="1" applyFont="1" applyFill="1" applyBorder="1" applyAlignment="1">
      <alignment horizontal="center" vertical="top" wrapText="1"/>
    </xf>
    <xf numFmtId="0" fontId="13" fillId="4" borderId="0" xfId="0" applyFont="1" applyFill="1" applyBorder="1" applyAlignment="1">
      <alignment vertical="top" wrapText="1"/>
    </xf>
    <xf numFmtId="165" fontId="14" fillId="4" borderId="44" xfId="0" applyNumberFormat="1" applyFont="1" applyFill="1" applyBorder="1" applyAlignment="1">
      <alignment vertical="top" wrapText="1"/>
    </xf>
    <xf numFmtId="165" fontId="14" fillId="4" borderId="47" xfId="0" applyNumberFormat="1" applyFont="1" applyFill="1" applyBorder="1" applyAlignment="1">
      <alignment vertical="top" wrapText="1"/>
    </xf>
    <xf numFmtId="2" fontId="13" fillId="4" borderId="44" xfId="0" applyNumberFormat="1" applyFont="1" applyFill="1" applyBorder="1" applyAlignment="1">
      <alignment horizontal="center" vertical="center" wrapText="1"/>
    </xf>
    <xf numFmtId="2" fontId="13" fillId="4" borderId="0" xfId="0" applyNumberFormat="1" applyFont="1" applyFill="1" applyBorder="1" applyAlignment="1">
      <alignment horizontal="center" vertical="center" wrapText="1"/>
    </xf>
    <xf numFmtId="167" fontId="13" fillId="4" borderId="0" xfId="0" applyNumberFormat="1" applyFont="1" applyFill="1" applyBorder="1" applyAlignment="1">
      <alignment horizontal="center" vertical="center"/>
    </xf>
    <xf numFmtId="2" fontId="13" fillId="4" borderId="47" xfId="0" applyNumberFormat="1" applyFont="1" applyFill="1" applyBorder="1" applyAlignment="1">
      <alignment horizontal="right" vertical="top" wrapText="1"/>
    </xf>
    <xf numFmtId="164" fontId="13" fillId="4" borderId="0" xfId="0" applyNumberFormat="1" applyFont="1" applyFill="1" applyBorder="1" applyAlignment="1">
      <alignment horizontal="right" vertical="top" wrapText="1"/>
    </xf>
    <xf numFmtId="168" fontId="13" fillId="4" borderId="44" xfId="10" applyNumberFormat="1" applyFont="1" applyFill="1" applyBorder="1" applyAlignment="1">
      <alignment horizontal="right" vertical="center"/>
    </xf>
    <xf numFmtId="0" fontId="13" fillId="4" borderId="47" xfId="0" applyFont="1" applyFill="1" applyBorder="1" applyAlignment="1">
      <alignment horizontal="left" vertical="top" wrapText="1"/>
    </xf>
    <xf numFmtId="0" fontId="13" fillId="4" borderId="0" xfId="0" applyFont="1" applyFill="1" applyBorder="1" applyAlignment="1">
      <alignment horizontal="center" vertical="center" wrapText="1"/>
    </xf>
    <xf numFmtId="0" fontId="45" fillId="4" borderId="44" xfId="0" applyFont="1" applyFill="1" applyBorder="1" applyAlignment="1">
      <alignment horizontal="center" vertical="center"/>
    </xf>
    <xf numFmtId="0" fontId="45" fillId="4" borderId="0" xfId="0" applyFont="1" applyFill="1" applyBorder="1" applyAlignment="1">
      <alignment horizontal="center" vertical="center"/>
    </xf>
    <xf numFmtId="0" fontId="45" fillId="4" borderId="47"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0" borderId="0" xfId="0" applyFont="1" applyFill="1" applyBorder="1" applyAlignment="1">
      <alignment horizontal="center" vertical="center" wrapText="1"/>
    </xf>
    <xf numFmtId="165" fontId="14" fillId="0" borderId="46" xfId="0" applyNumberFormat="1" applyFont="1" applyFill="1" applyBorder="1" applyAlignment="1">
      <alignment horizontal="right" vertical="top" wrapText="1"/>
    </xf>
    <xf numFmtId="2" fontId="13" fillId="0" borderId="44" xfId="0" applyNumberFormat="1"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167" fontId="13" fillId="0" borderId="0" xfId="0" applyNumberFormat="1" applyFont="1" applyFill="1" applyBorder="1" applyAlignment="1">
      <alignment horizontal="center" vertical="center"/>
    </xf>
    <xf numFmtId="2" fontId="13" fillId="0" borderId="47" xfId="0" applyNumberFormat="1" applyFont="1" applyFill="1" applyBorder="1" applyAlignment="1">
      <alignment horizontal="right" vertical="top" wrapText="1"/>
    </xf>
    <xf numFmtId="0" fontId="13" fillId="0" borderId="47" xfId="0" applyFont="1" applyFill="1" applyBorder="1" applyAlignment="1">
      <alignment horizontal="left" vertical="top" wrapText="1"/>
    </xf>
    <xf numFmtId="0" fontId="13" fillId="0" borderId="44"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45" fillId="4" borderId="0" xfId="0" applyFont="1" applyFill="1" applyBorder="1" applyAlignment="1">
      <alignment horizontal="left" vertical="top"/>
    </xf>
    <xf numFmtId="3" fontId="50" fillId="4" borderId="44" xfId="5" applyNumberFormat="1" applyFont="1" applyFill="1" applyBorder="1" applyAlignment="1">
      <alignment horizontal="center" vertical="center"/>
    </xf>
    <xf numFmtId="3" fontId="50" fillId="0" borderId="44" xfId="5" applyNumberFormat="1" applyFont="1" applyFill="1" applyBorder="1" applyAlignment="1">
      <alignment horizontal="center" vertical="center"/>
    </xf>
    <xf numFmtId="168" fontId="13" fillId="0" borderId="47" xfId="10" applyNumberFormat="1" applyFont="1" applyFill="1" applyBorder="1" applyAlignment="1">
      <alignment horizontal="right" vertical="center"/>
    </xf>
    <xf numFmtId="168" fontId="13" fillId="4" borderId="47" xfId="10" applyNumberFormat="1" applyFont="1" applyFill="1" applyBorder="1" applyAlignment="1">
      <alignment horizontal="right" vertical="center"/>
    </xf>
    <xf numFmtId="3" fontId="45" fillId="4" borderId="44" xfId="0" applyNumberFormat="1" applyFont="1" applyFill="1" applyBorder="1" applyAlignment="1">
      <alignment horizontal="center" vertical="center"/>
    </xf>
    <xf numFmtId="3" fontId="45" fillId="4" borderId="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wrapText="1"/>
    </xf>
    <xf numFmtId="9" fontId="45" fillId="0" borderId="0" xfId="1" applyFont="1" applyFill="1" applyBorder="1" applyAlignment="1">
      <alignment horizontal="right" vertical="top"/>
    </xf>
    <xf numFmtId="0" fontId="51" fillId="0" borderId="0" xfId="0" applyFont="1" applyFill="1" applyBorder="1" applyAlignment="1">
      <alignment horizontal="left" vertical="top"/>
    </xf>
    <xf numFmtId="3" fontId="13" fillId="0" borderId="44" xfId="0" applyNumberFormat="1" applyFont="1" applyFill="1" applyBorder="1" applyAlignment="1">
      <alignment horizontal="center" vertical="center" wrapText="1"/>
    </xf>
    <xf numFmtId="3" fontId="45" fillId="0" borderId="44" xfId="0" applyNumberFormat="1" applyFont="1" applyFill="1" applyBorder="1" applyAlignment="1">
      <alignment horizontal="center" vertical="center"/>
    </xf>
    <xf numFmtId="3" fontId="45" fillId="0" borderId="47"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168" fontId="13" fillId="2" borderId="44" xfId="10" applyNumberFormat="1" applyFont="1" applyFill="1" applyBorder="1" applyAlignment="1">
      <alignment horizontal="right" vertical="center"/>
    </xf>
    <xf numFmtId="168" fontId="13" fillId="2" borderId="47" xfId="10" applyNumberFormat="1" applyFont="1" applyFill="1" applyBorder="1" applyAlignment="1">
      <alignment horizontal="right" vertical="center"/>
    </xf>
    <xf numFmtId="0" fontId="13" fillId="2" borderId="0" xfId="0" applyFont="1" applyFill="1" applyBorder="1" applyAlignment="1">
      <alignment horizontal="center" vertical="center" wrapText="1"/>
    </xf>
    <xf numFmtId="3" fontId="13" fillId="2" borderId="44" xfId="0" applyNumberFormat="1" applyFont="1" applyFill="1" applyBorder="1" applyAlignment="1">
      <alignment horizontal="center" vertical="center" wrapText="1"/>
    </xf>
    <xf numFmtId="3" fontId="13" fillId="2" borderId="0" xfId="0" applyNumberFormat="1" applyFont="1" applyFill="1" applyBorder="1" applyAlignment="1">
      <alignment horizontal="center" vertical="center" wrapText="1"/>
    </xf>
    <xf numFmtId="3" fontId="13" fillId="2" borderId="47" xfId="0" applyNumberFormat="1" applyFont="1" applyFill="1" applyBorder="1" applyAlignment="1">
      <alignment horizontal="center" vertical="center" wrapText="1"/>
    </xf>
    <xf numFmtId="10" fontId="45" fillId="0" borderId="0" xfId="1" applyNumberFormat="1" applyFont="1" applyFill="1" applyBorder="1" applyAlignment="1">
      <alignment horizontal="right" vertical="top"/>
    </xf>
    <xf numFmtId="3" fontId="50" fillId="0" borderId="0" xfId="5" applyNumberFormat="1" applyFont="1" applyFill="1" applyBorder="1" applyAlignment="1">
      <alignment horizontal="center" vertical="center"/>
    </xf>
    <xf numFmtId="0" fontId="45" fillId="0" borderId="47" xfId="0" applyFont="1" applyFill="1" applyBorder="1" applyAlignment="1">
      <alignment horizontal="left" vertical="top"/>
    </xf>
    <xf numFmtId="164" fontId="13" fillId="2" borderId="0" xfId="0" applyNumberFormat="1" applyFont="1" applyFill="1" applyBorder="1" applyAlignment="1">
      <alignment horizontal="center" vertical="center" wrapText="1"/>
    </xf>
    <xf numFmtId="168" fontId="13" fillId="0" borderId="47" xfId="10" applyNumberFormat="1" applyFont="1" applyFill="1" applyBorder="1" applyAlignment="1">
      <alignment vertical="center"/>
    </xf>
    <xf numFmtId="3" fontId="45" fillId="0" borderId="47" xfId="0" applyNumberFormat="1" applyFont="1" applyFill="1" applyBorder="1" applyAlignment="1">
      <alignment horizontal="right" vertical="top"/>
    </xf>
    <xf numFmtId="3" fontId="45" fillId="0" borderId="0" xfId="0" applyNumberFormat="1" applyFont="1" applyFill="1" applyBorder="1" applyAlignment="1">
      <alignment horizontal="center" vertical="center"/>
    </xf>
    <xf numFmtId="3" fontId="50" fillId="0" borderId="19" xfId="5" applyNumberFormat="1" applyFont="1" applyFill="1" applyBorder="1" applyAlignment="1">
      <alignment horizontal="center" vertical="center"/>
    </xf>
    <xf numFmtId="0" fontId="45" fillId="0" borderId="19" xfId="0" applyFont="1" applyFill="1" applyBorder="1" applyAlignment="1">
      <alignment horizontal="left" vertical="top"/>
    </xf>
    <xf numFmtId="3" fontId="50" fillId="0" borderId="18" xfId="5" applyNumberFormat="1" applyFont="1" applyFill="1" applyBorder="1" applyAlignment="1">
      <alignment horizontal="center" vertical="center"/>
    </xf>
    <xf numFmtId="3" fontId="45" fillId="0" borderId="20" xfId="0" applyNumberFormat="1" applyFont="1" applyFill="1" applyBorder="1" applyAlignment="1">
      <alignment horizontal="left" vertical="top"/>
    </xf>
    <xf numFmtId="2" fontId="13" fillId="0" borderId="41" xfId="0" applyNumberFormat="1" applyFont="1" applyFill="1" applyBorder="1" applyAlignment="1">
      <alignment horizontal="center" vertical="center" wrapText="1"/>
    </xf>
    <xf numFmtId="2" fontId="13" fillId="0" borderId="33" xfId="0" applyNumberFormat="1" applyFont="1" applyFill="1" applyBorder="1" applyAlignment="1">
      <alignment horizontal="center" vertical="center" wrapText="1"/>
    </xf>
    <xf numFmtId="167" fontId="13" fillId="0" borderId="33" xfId="0" applyNumberFormat="1" applyFont="1" applyFill="1" applyBorder="1" applyAlignment="1">
      <alignment horizontal="center" vertical="center"/>
    </xf>
    <xf numFmtId="2" fontId="13" fillId="0" borderId="34" xfId="0" applyNumberFormat="1" applyFont="1" applyFill="1" applyBorder="1" applyAlignment="1">
      <alignment horizontal="right" vertical="top" wrapText="1"/>
    </xf>
    <xf numFmtId="164" fontId="13" fillId="0" borderId="33" xfId="0" applyNumberFormat="1" applyFont="1" applyFill="1" applyBorder="1" applyAlignment="1">
      <alignment horizontal="right" vertical="top" wrapText="1"/>
    </xf>
    <xf numFmtId="168" fontId="13" fillId="0" borderId="41" xfId="10" applyNumberFormat="1" applyFont="1" applyFill="1" applyBorder="1" applyAlignment="1">
      <alignment horizontal="right" vertical="center"/>
    </xf>
    <xf numFmtId="3" fontId="45" fillId="0" borderId="34" xfId="0" applyNumberFormat="1" applyFont="1" applyFill="1" applyBorder="1" applyAlignment="1">
      <alignment horizontal="right" vertical="top"/>
    </xf>
    <xf numFmtId="164" fontId="13" fillId="0" borderId="19" xfId="0" applyNumberFormat="1" applyFont="1" applyFill="1" applyBorder="1" applyAlignment="1">
      <alignment horizontal="center" vertical="center" wrapText="1"/>
    </xf>
    <xf numFmtId="3" fontId="45" fillId="0" borderId="18" xfId="0" applyNumberFormat="1" applyFont="1" applyFill="1" applyBorder="1" applyAlignment="1">
      <alignment horizontal="center" vertical="center"/>
    </xf>
    <xf numFmtId="3" fontId="45" fillId="0" borderId="19" xfId="0" applyNumberFormat="1" applyFont="1" applyFill="1" applyBorder="1" applyAlignment="1">
      <alignment horizontal="center" vertical="center"/>
    </xf>
    <xf numFmtId="3" fontId="13" fillId="0" borderId="18" xfId="0" applyNumberFormat="1" applyFont="1" applyFill="1" applyBorder="1" applyAlignment="1">
      <alignment horizontal="center" vertical="center" wrapText="1"/>
    </xf>
    <xf numFmtId="3" fontId="13" fillId="0" borderId="20" xfId="0" applyNumberFormat="1" applyFont="1" applyFill="1" applyBorder="1" applyAlignment="1">
      <alignment horizontal="center" vertical="center" wrapText="1"/>
    </xf>
    <xf numFmtId="11" fontId="45" fillId="0" borderId="0" xfId="0" applyNumberFormat="1" applyFont="1" applyFill="1" applyBorder="1" applyAlignment="1">
      <alignment horizontal="center" vertical="top"/>
    </xf>
    <xf numFmtId="0" fontId="45" fillId="0" borderId="0" xfId="0" applyFont="1" applyFill="1" applyBorder="1" applyAlignment="1">
      <alignment horizontal="left" vertical="top" wrapText="1"/>
    </xf>
    <xf numFmtId="1" fontId="45" fillId="0" borderId="0" xfId="0" applyNumberFormat="1" applyFont="1" applyFill="1" applyBorder="1" applyAlignment="1">
      <alignment horizontal="center" vertical="top"/>
    </xf>
    <xf numFmtId="169" fontId="45" fillId="0" borderId="0" xfId="1" applyNumberFormat="1" applyFont="1" applyFill="1" applyBorder="1" applyAlignment="1">
      <alignment horizontal="center" vertical="top"/>
    </xf>
    <xf numFmtId="0" fontId="0" fillId="0" borderId="0" xfId="0" applyFill="1" applyBorder="1" applyAlignment="1">
      <alignment horizontal="left" vertical="top"/>
    </xf>
    <xf numFmtId="0" fontId="54" fillId="0" borderId="0" xfId="0" applyFont="1" applyFill="1" applyBorder="1" applyAlignment="1">
      <alignment horizontal="center" vertical="top"/>
    </xf>
    <xf numFmtId="11" fontId="13" fillId="2" borderId="36" xfId="0" applyNumberFormat="1" applyFont="1" applyFill="1" applyBorder="1" applyAlignment="1">
      <alignment horizontal="center" vertical="center" wrapText="1"/>
    </xf>
    <xf numFmtId="11" fontId="13" fillId="2" borderId="24" xfId="0" applyNumberFormat="1" applyFont="1" applyFill="1" applyBorder="1" applyAlignment="1">
      <alignment horizontal="center" vertical="center" wrapText="1"/>
    </xf>
    <xf numFmtId="0" fontId="0" fillId="2" borderId="28" xfId="0" applyFill="1" applyBorder="1" applyAlignment="1">
      <alignment vertical="top" wrapText="1"/>
    </xf>
    <xf numFmtId="2" fontId="13" fillId="0" borderId="15" xfId="0" applyNumberFormat="1" applyFont="1" applyFill="1" applyBorder="1" applyAlignment="1">
      <alignment horizontal="center" vertical="top" wrapText="1"/>
    </xf>
    <xf numFmtId="2" fontId="13" fillId="0" borderId="17" xfId="0" applyNumberFormat="1" applyFont="1" applyFill="1" applyBorder="1" applyAlignment="1">
      <alignment horizontal="center" vertical="top" wrapText="1"/>
    </xf>
    <xf numFmtId="2" fontId="13" fillId="2" borderId="0" xfId="0" applyNumberFormat="1" applyFont="1" applyFill="1" applyBorder="1" applyAlignment="1">
      <alignment horizontal="center" vertical="top" wrapText="1"/>
    </xf>
    <xf numFmtId="2" fontId="13" fillId="2" borderId="28" xfId="0" applyNumberFormat="1" applyFont="1" applyFill="1" applyBorder="1" applyAlignment="1">
      <alignment horizontal="center" vertical="top" wrapText="1"/>
    </xf>
    <xf numFmtId="2" fontId="13" fillId="0" borderId="44" xfId="0" applyNumberFormat="1" applyFont="1" applyFill="1" applyBorder="1" applyAlignment="1">
      <alignment horizontal="center" vertical="top" wrapText="1"/>
    </xf>
    <xf numFmtId="2" fontId="13" fillId="0" borderId="47" xfId="0" applyNumberFormat="1" applyFont="1" applyFill="1" applyBorder="1" applyAlignment="1">
      <alignment horizontal="center" vertical="top" wrapText="1"/>
    </xf>
    <xf numFmtId="0" fontId="0" fillId="0" borderId="28" xfId="0" applyFill="1" applyBorder="1" applyAlignment="1">
      <alignment vertical="top" wrapText="1"/>
    </xf>
    <xf numFmtId="0" fontId="0" fillId="2" borderId="28" xfId="0" applyFill="1" applyBorder="1" applyAlignment="1">
      <alignment vertical="center" wrapText="1"/>
    </xf>
    <xf numFmtId="0" fontId="0" fillId="0" borderId="44" xfId="0" applyFill="1" applyBorder="1" applyAlignment="1">
      <alignment horizontal="left" vertical="top"/>
    </xf>
    <xf numFmtId="0" fontId="0" fillId="0" borderId="47" xfId="0" applyFill="1" applyBorder="1" applyAlignment="1">
      <alignment horizontal="left" vertical="top"/>
    </xf>
    <xf numFmtId="2" fontId="13" fillId="0" borderId="28" xfId="0" applyNumberFormat="1" applyFont="1" applyFill="1" applyBorder="1" applyAlignment="1">
      <alignment horizontal="center" vertical="top" wrapText="1"/>
    </xf>
    <xf numFmtId="2" fontId="0" fillId="0" borderId="44" xfId="0" applyNumberFormat="1" applyFill="1" applyBorder="1" applyAlignment="1">
      <alignment vertical="top" wrapText="1"/>
    </xf>
    <xf numFmtId="2" fontId="0" fillId="0" borderId="47" xfId="0" applyNumberFormat="1" applyFill="1" applyBorder="1" applyAlignment="1">
      <alignment vertical="top" wrapText="1"/>
    </xf>
    <xf numFmtId="2" fontId="13" fillId="0" borderId="0" xfId="0" applyNumberFormat="1" applyFont="1" applyFill="1" applyBorder="1" applyAlignment="1">
      <alignment horizontal="center" vertical="top" wrapText="1"/>
    </xf>
    <xf numFmtId="0" fontId="13" fillId="0" borderId="44" xfId="0" applyFont="1" applyFill="1" applyBorder="1" applyAlignment="1">
      <alignment horizontal="center" vertical="top" wrapText="1"/>
    </xf>
    <xf numFmtId="0" fontId="13" fillId="0" borderId="47"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29" xfId="0" applyFont="1" applyFill="1" applyBorder="1" applyAlignment="1">
      <alignment horizontal="center" vertical="top" wrapText="1"/>
    </xf>
    <xf numFmtId="0" fontId="0" fillId="0" borderId="39" xfId="0" applyFill="1" applyBorder="1" applyAlignment="1">
      <alignmen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22" xfId="0" applyFill="1" applyBorder="1" applyAlignment="1">
      <alignment vertical="top" wrapText="1"/>
    </xf>
    <xf numFmtId="0" fontId="0" fillId="0" borderId="43" xfId="0" applyFill="1" applyBorder="1" applyAlignment="1">
      <alignment vertical="top" wrapText="1"/>
    </xf>
    <xf numFmtId="0" fontId="54" fillId="0" borderId="0" xfId="0" applyFont="1" applyFill="1" applyBorder="1" applyAlignment="1">
      <alignment horizontal="left" vertical="top"/>
    </xf>
    <xf numFmtId="0" fontId="0" fillId="2" borderId="27" xfId="0" applyFill="1" applyBorder="1" applyAlignment="1">
      <alignment vertical="center" wrapText="1"/>
    </xf>
    <xf numFmtId="2" fontId="13" fillId="0" borderId="26" xfId="0" applyNumberFormat="1" applyFont="1" applyFill="1" applyBorder="1" applyAlignment="1">
      <alignment horizontal="center" vertical="top" wrapText="1"/>
    </xf>
    <xf numFmtId="0" fontId="57" fillId="0" borderId="0" xfId="14" applyFont="1"/>
    <xf numFmtId="0" fontId="57" fillId="5" borderId="40" xfId="14" applyFont="1" applyFill="1" applyBorder="1" applyAlignment="1">
      <alignment horizontal="center"/>
    </xf>
    <xf numFmtId="0" fontId="57" fillId="0" borderId="45" xfId="14" applyFont="1" applyFill="1" applyBorder="1" applyAlignment="1">
      <alignment horizontal="center" vertical="center" wrapText="1"/>
    </xf>
    <xf numFmtId="170" fontId="57" fillId="0" borderId="45" xfId="0" applyNumberFormat="1" applyFont="1" applyFill="1" applyBorder="1" applyAlignment="1">
      <alignment horizontal="center" vertical="center"/>
    </xf>
    <xf numFmtId="170" fontId="57" fillId="0" borderId="45" xfId="10" applyNumberFormat="1" applyFont="1" applyFill="1" applyBorder="1" applyAlignment="1">
      <alignment horizontal="center" vertical="center"/>
    </xf>
    <xf numFmtId="1" fontId="57" fillId="0" borderId="45" xfId="14" applyNumberFormat="1" applyFont="1" applyFill="1" applyBorder="1" applyAlignment="1">
      <alignment horizontal="center"/>
    </xf>
    <xf numFmtId="168" fontId="57" fillId="0" borderId="0" xfId="10" applyNumberFormat="1" applyFont="1" applyFill="1" applyAlignment="1">
      <alignment horizontal="right" vertical="center"/>
    </xf>
    <xf numFmtId="0" fontId="57" fillId="0" borderId="0" xfId="14" applyFont="1" applyFill="1"/>
    <xf numFmtId="0" fontId="57" fillId="0" borderId="46" xfId="14" applyFont="1" applyFill="1" applyBorder="1" applyAlignment="1">
      <alignment horizontal="center" vertical="center" wrapText="1"/>
    </xf>
    <xf numFmtId="170" fontId="57" fillId="0" borderId="46" xfId="0" applyNumberFormat="1" applyFont="1" applyFill="1" applyBorder="1" applyAlignment="1">
      <alignment horizontal="center" vertical="center"/>
    </xf>
    <xf numFmtId="170" fontId="57" fillId="0" borderId="46" xfId="10" applyNumberFormat="1" applyFont="1" applyFill="1" applyBorder="1" applyAlignment="1">
      <alignment horizontal="center" vertical="center"/>
    </xf>
    <xf numFmtId="1" fontId="57" fillId="0" borderId="46" xfId="14" applyNumberFormat="1" applyFont="1" applyFill="1" applyBorder="1" applyAlignment="1">
      <alignment horizontal="center"/>
    </xf>
    <xf numFmtId="0" fontId="57" fillId="0" borderId="46" xfId="14" applyFont="1" applyBorder="1" applyAlignment="1">
      <alignment horizontal="center"/>
    </xf>
    <xf numFmtId="164" fontId="57" fillId="0" borderId="46" xfId="14" applyNumberFormat="1" applyFont="1" applyBorder="1" applyAlignment="1">
      <alignment horizontal="center"/>
    </xf>
    <xf numFmtId="1" fontId="57" fillId="0" borderId="46" xfId="14" applyNumberFormat="1" applyFont="1" applyBorder="1" applyAlignment="1">
      <alignment horizontal="center"/>
    </xf>
    <xf numFmtId="0" fontId="57" fillId="0" borderId="15" xfId="14" applyFont="1" applyBorder="1" applyAlignment="1">
      <alignment horizontal="left"/>
    </xf>
    <xf numFmtId="0" fontId="57" fillId="0" borderId="16" xfId="14" applyFont="1" applyBorder="1"/>
    <xf numFmtId="0" fontId="57" fillId="0" borderId="17" xfId="14" applyFont="1" applyBorder="1"/>
    <xf numFmtId="0" fontId="57" fillId="0" borderId="44" xfId="14" applyFont="1" applyBorder="1" applyAlignment="1">
      <alignment horizontal="left"/>
    </xf>
    <xf numFmtId="0" fontId="57" fillId="0" borderId="0" xfId="14" applyFont="1" applyBorder="1"/>
    <xf numFmtId="0" fontId="57" fillId="0" borderId="47" xfId="14" applyFont="1" applyBorder="1"/>
    <xf numFmtId="0" fontId="56" fillId="0" borderId="44" xfId="14" applyFont="1" applyBorder="1" applyAlignment="1">
      <alignment horizontal="left"/>
    </xf>
    <xf numFmtId="0" fontId="56" fillId="0" borderId="18" xfId="14" applyFont="1" applyBorder="1" applyAlignment="1">
      <alignment horizontal="left"/>
    </xf>
    <xf numFmtId="0" fontId="57" fillId="0" borderId="19" xfId="14" applyFont="1" applyBorder="1"/>
    <xf numFmtId="0" fontId="57" fillId="0" borderId="20" xfId="14" applyFont="1" applyBorder="1"/>
    <xf numFmtId="0" fontId="57" fillId="0" borderId="0" xfId="14" applyFont="1" applyAlignment="1">
      <alignment horizontal="left"/>
    </xf>
    <xf numFmtId="0" fontId="57" fillId="0" borderId="45" xfId="14" applyFont="1" applyBorder="1"/>
    <xf numFmtId="164" fontId="57" fillId="0" borderId="45" xfId="14" applyNumberFormat="1" applyFont="1" applyBorder="1" applyAlignment="1">
      <alignment horizontal="center"/>
    </xf>
    <xf numFmtId="0" fontId="57" fillId="0" borderId="46" xfId="14" applyFont="1" applyBorder="1"/>
    <xf numFmtId="164" fontId="57" fillId="0" borderId="0" xfId="14" applyNumberFormat="1" applyFont="1" applyBorder="1" applyAlignment="1">
      <alignment horizontal="center"/>
    </xf>
    <xf numFmtId="164" fontId="57" fillId="0" borderId="47" xfId="14" applyNumberFormat="1" applyFont="1" applyBorder="1" applyAlignment="1">
      <alignment horizontal="center"/>
    </xf>
    <xf numFmtId="0" fontId="57" fillId="0" borderId="0" xfId="14" quotePrefix="1" applyFont="1"/>
    <xf numFmtId="0" fontId="57" fillId="0" borderId="18" xfId="14" quotePrefix="1" applyFont="1" applyBorder="1"/>
    <xf numFmtId="0" fontId="57" fillId="0" borderId="0" xfId="14" applyFont="1" applyAlignment="1">
      <alignment horizontal="center"/>
    </xf>
    <xf numFmtId="0" fontId="7" fillId="0" borderId="45" xfId="14" applyBorder="1"/>
    <xf numFmtId="171" fontId="57" fillId="0" borderId="45" xfId="14" applyNumberFormat="1" applyFont="1" applyBorder="1"/>
    <xf numFmtId="171" fontId="7" fillId="0" borderId="45" xfId="14" applyNumberFormat="1" applyBorder="1"/>
    <xf numFmtId="171" fontId="7" fillId="0" borderId="45" xfId="14" applyNumberFormat="1" applyBorder="1" applyAlignment="1">
      <alignment horizontal="right"/>
    </xf>
    <xf numFmtId="0" fontId="7" fillId="0" borderId="46" xfId="14" applyBorder="1"/>
    <xf numFmtId="171" fontId="57" fillId="0" borderId="46" xfId="14" applyNumberFormat="1" applyFont="1" applyBorder="1"/>
    <xf numFmtId="171" fontId="7" fillId="0" borderId="46" xfId="14" applyNumberFormat="1" applyBorder="1"/>
    <xf numFmtId="171" fontId="7" fillId="0" borderId="46" xfId="14" applyNumberFormat="1" applyBorder="1" applyAlignment="1">
      <alignment horizontal="right"/>
    </xf>
    <xf numFmtId="171" fontId="7" fillId="0" borderId="44" xfId="14" applyNumberFormat="1" applyBorder="1"/>
    <xf numFmtId="171" fontId="7" fillId="0" borderId="0" xfId="14" applyNumberFormat="1" applyBorder="1"/>
    <xf numFmtId="171" fontId="7" fillId="0" borderId="0" xfId="14" applyNumberFormat="1" applyBorder="1" applyAlignment="1">
      <alignment horizontal="right"/>
    </xf>
    <xf numFmtId="171" fontId="7" fillId="0" borderId="47" xfId="14" applyNumberFormat="1" applyBorder="1" applyAlignment="1">
      <alignment horizontal="right"/>
    </xf>
    <xf numFmtId="171" fontId="57" fillId="0" borderId="46" xfId="14" applyNumberFormat="1" applyFont="1" applyBorder="1" applyAlignment="1">
      <alignment horizontal="center"/>
    </xf>
    <xf numFmtId="0" fontId="7" fillId="0" borderId="46" xfId="14" applyFont="1" applyBorder="1"/>
    <xf numFmtId="171" fontId="7" fillId="0" borderId="19" xfId="14" applyNumberFormat="1" applyBorder="1"/>
    <xf numFmtId="171" fontId="7" fillId="0" borderId="20" xfId="14" applyNumberFormat="1" applyBorder="1"/>
    <xf numFmtId="0" fontId="58" fillId="0" borderId="15" xfId="14" applyFont="1" applyBorder="1" applyAlignment="1"/>
    <xf numFmtId="0" fontId="58" fillId="0" borderId="16" xfId="14" applyFont="1" applyBorder="1" applyAlignment="1"/>
    <xf numFmtId="0" fontId="58" fillId="0" borderId="17" xfId="14" applyFont="1" applyBorder="1" applyAlignment="1"/>
    <xf numFmtId="0" fontId="57" fillId="0" borderId="44" xfId="14" quotePrefix="1" applyFont="1" applyBorder="1" applyAlignment="1"/>
    <xf numFmtId="0" fontId="57" fillId="0" borderId="0" xfId="14" quotePrefix="1" applyFont="1" applyBorder="1" applyAlignment="1"/>
    <xf numFmtId="0" fontId="57" fillId="0" borderId="47" xfId="14" quotePrefix="1" applyFont="1" applyBorder="1" applyAlignment="1"/>
    <xf numFmtId="0" fontId="57" fillId="0" borderId="18" xfId="14" applyFont="1" applyBorder="1" applyAlignment="1"/>
    <xf numFmtId="0" fontId="57" fillId="0" borderId="19" xfId="14" applyFont="1" applyBorder="1" applyAlignment="1"/>
    <xf numFmtId="0" fontId="57" fillId="0" borderId="20" xfId="14" applyFont="1" applyBorder="1" applyAlignment="1"/>
    <xf numFmtId="0" fontId="57" fillId="0" borderId="0" xfId="11" applyFont="1"/>
    <xf numFmtId="0" fontId="56" fillId="0" borderId="0" xfId="11" applyFont="1"/>
    <xf numFmtId="0" fontId="56" fillId="6" borderId="40" xfId="11" applyFont="1" applyFill="1" applyBorder="1"/>
    <xf numFmtId="0" fontId="59" fillId="0" borderId="45" xfId="11" applyFont="1" applyBorder="1"/>
    <xf numFmtId="0" fontId="57" fillId="0" borderId="45" xfId="11" applyFont="1" applyBorder="1"/>
    <xf numFmtId="0" fontId="57" fillId="0" borderId="17" xfId="11" applyFont="1" applyBorder="1"/>
    <xf numFmtId="0" fontId="57" fillId="0" borderId="46" xfId="11" applyFont="1" applyBorder="1"/>
    <xf numFmtId="0" fontId="57" fillId="0" borderId="47" xfId="11" applyFont="1" applyBorder="1"/>
    <xf numFmtId="0" fontId="57" fillId="0" borderId="0" xfId="11" applyFont="1" applyBorder="1"/>
    <xf numFmtId="0" fontId="59" fillId="0" borderId="46" xfId="11" applyFont="1" applyBorder="1"/>
    <xf numFmtId="164" fontId="57" fillId="0" borderId="46" xfId="11" applyNumberFormat="1" applyFont="1" applyBorder="1"/>
    <xf numFmtId="164" fontId="56" fillId="0" borderId="21" xfId="11" applyNumberFormat="1" applyFont="1" applyBorder="1"/>
    <xf numFmtId="0" fontId="57" fillId="0" borderId="21" xfId="11" applyFont="1" applyBorder="1"/>
    <xf numFmtId="0" fontId="57" fillId="0" borderId="19" xfId="11" applyFont="1" applyBorder="1"/>
    <xf numFmtId="0" fontId="57" fillId="0" borderId="20" xfId="11" applyFont="1" applyBorder="1"/>
    <xf numFmtId="0" fontId="57" fillId="0" borderId="44" xfId="11" applyFont="1" applyBorder="1"/>
    <xf numFmtId="164" fontId="56" fillId="0" borderId="46" xfId="11" applyNumberFormat="1" applyFont="1" applyBorder="1"/>
    <xf numFmtId="0" fontId="57" fillId="0" borderId="15" xfId="11" applyFont="1" applyBorder="1" applyAlignment="1"/>
    <xf numFmtId="0" fontId="57" fillId="0" borderId="16" xfId="11" applyFont="1" applyBorder="1" applyAlignment="1"/>
    <xf numFmtId="0" fontId="57" fillId="0" borderId="16" xfId="11" applyFont="1" applyBorder="1"/>
    <xf numFmtId="0" fontId="59" fillId="0" borderId="44" xfId="11" applyFont="1" applyBorder="1" applyAlignment="1"/>
    <xf numFmtId="0" fontId="57" fillId="0" borderId="0" xfId="11" applyFont="1" applyBorder="1" applyAlignment="1"/>
    <xf numFmtId="0" fontId="59" fillId="0" borderId="18" xfId="11" applyFont="1" applyBorder="1" applyAlignment="1"/>
    <xf numFmtId="0" fontId="57" fillId="0" borderId="19" xfId="11" applyFont="1" applyBorder="1" applyAlignment="1"/>
    <xf numFmtId="0" fontId="7" fillId="0" borderId="0" xfId="14"/>
    <xf numFmtId="0" fontId="11" fillId="0" borderId="22" xfId="0" applyFont="1" applyFill="1" applyBorder="1" applyAlignment="1">
      <alignment horizontal="left" vertical="top" wrapText="1"/>
    </xf>
    <xf numFmtId="0" fontId="0" fillId="0" borderId="22" xfId="0" applyFill="1" applyBorder="1" applyAlignment="1">
      <alignment horizontal="left" vertical="top" wrapText="1"/>
    </xf>
    <xf numFmtId="0" fontId="13" fillId="0" borderId="29" xfId="3" applyFont="1" applyFill="1" applyBorder="1" applyAlignment="1">
      <alignment horizontal="left" vertical="top" wrapText="1"/>
    </xf>
    <xf numFmtId="165" fontId="13" fillId="0" borderId="0" xfId="3" applyNumberFormat="1" applyFont="1" applyFill="1" applyBorder="1" applyAlignment="1">
      <alignment horizontal="left" vertical="top" wrapText="1"/>
    </xf>
    <xf numFmtId="0" fontId="13" fillId="0" borderId="43" xfId="3" applyFont="1" applyFill="1" applyBorder="1" applyAlignment="1">
      <alignment horizontal="left" vertical="top" wrapText="1"/>
    </xf>
    <xf numFmtId="0" fontId="29" fillId="0" borderId="22" xfId="3" applyFont="1" applyFill="1" applyBorder="1" applyAlignment="1">
      <alignment horizontal="left" vertical="top" wrapText="1"/>
    </xf>
    <xf numFmtId="0" fontId="57" fillId="8" borderId="40" xfId="14" applyFont="1" applyFill="1" applyBorder="1" applyAlignment="1">
      <alignment horizontal="center"/>
    </xf>
    <xf numFmtId="0" fontId="0" fillId="0" borderId="0" xfId="0" applyFill="1"/>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63" fillId="0" borderId="0" xfId="0" applyFont="1" applyFill="1"/>
    <xf numFmtId="0" fontId="3" fillId="0" borderId="0" xfId="0" applyFont="1" applyFill="1" applyAlignment="1">
      <alignment wrapText="1"/>
    </xf>
    <xf numFmtId="0" fontId="3" fillId="0" borderId="0" xfId="0" applyFont="1" applyFill="1"/>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5" fillId="0" borderId="10" xfId="0" applyFont="1" applyFill="1" applyBorder="1" applyAlignment="1">
      <alignment horizontal="center"/>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1" xfId="0" applyFont="1" applyFill="1" applyBorder="1" applyAlignment="1">
      <alignment horizontal="center" wrapText="1"/>
    </xf>
    <xf numFmtId="0" fontId="3" fillId="0" borderId="12" xfId="0" applyFont="1" applyFill="1" applyBorder="1" applyAlignment="1">
      <alignment horizont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3" fillId="0" borderId="11" xfId="0" applyNumberFormat="1" applyFont="1" applyFill="1" applyBorder="1" applyAlignment="1">
      <alignment wrapText="1"/>
    </xf>
    <xf numFmtId="164" fontId="3" fillId="0" borderId="12" xfId="0" applyNumberFormat="1" applyFont="1" applyFill="1" applyBorder="1" applyAlignment="1">
      <alignment wrapText="1"/>
    </xf>
    <xf numFmtId="0" fontId="65" fillId="0" borderId="13" xfId="0" applyFont="1" applyFill="1" applyBorder="1" applyAlignment="1">
      <alignment horizontal="center"/>
    </xf>
    <xf numFmtId="0" fontId="65" fillId="0" borderId="14" xfId="0" applyFont="1" applyFill="1" applyBorder="1" applyAlignment="1">
      <alignment horizontal="center"/>
    </xf>
    <xf numFmtId="0" fontId="3" fillId="0" borderId="7" xfId="0" applyFont="1" applyFill="1" applyBorder="1" applyAlignment="1">
      <alignment wrapText="1"/>
    </xf>
    <xf numFmtId="0" fontId="3" fillId="0" borderId="8" xfId="0" applyFont="1" applyFill="1" applyBorder="1" applyAlignment="1">
      <alignment wrapText="1"/>
    </xf>
    <xf numFmtId="0" fontId="3" fillId="0" borderId="0" xfId="0" applyFont="1" applyFill="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164" fontId="3" fillId="0" borderId="7" xfId="0" applyNumberFormat="1" applyFont="1" applyFill="1" applyBorder="1" applyAlignment="1">
      <alignment wrapText="1"/>
    </xf>
    <xf numFmtId="164" fontId="3" fillId="0" borderId="8" xfId="0" applyNumberFormat="1" applyFont="1" applyFill="1" applyBorder="1" applyAlignment="1">
      <alignment wrapText="1"/>
    </xf>
    <xf numFmtId="0" fontId="65" fillId="0" borderId="58" xfId="0" applyFont="1" applyFill="1" applyBorder="1" applyAlignment="1">
      <alignment horizontal="center"/>
    </xf>
    <xf numFmtId="0" fontId="3" fillId="0" borderId="33" xfId="0" applyFont="1" applyFill="1" applyBorder="1" applyAlignment="1">
      <alignment wrapText="1"/>
    </xf>
    <xf numFmtId="0" fontId="3" fillId="0" borderId="33" xfId="0" applyFont="1" applyFill="1" applyBorder="1" applyAlignment="1">
      <alignment horizontal="center" wrapText="1"/>
    </xf>
    <xf numFmtId="0" fontId="3" fillId="0" borderId="34" xfId="0" applyFont="1" applyFill="1" applyBorder="1" applyAlignment="1">
      <alignment wrapText="1"/>
    </xf>
    <xf numFmtId="0" fontId="3" fillId="0" borderId="41" xfId="0" applyFont="1" applyFill="1" applyBorder="1" applyAlignment="1">
      <alignment horizontal="center" wrapText="1"/>
    </xf>
    <xf numFmtId="0" fontId="3" fillId="0" borderId="34" xfId="0" applyFont="1" applyFill="1" applyBorder="1" applyAlignment="1">
      <alignment horizont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1" xfId="0" applyFont="1" applyFill="1" applyBorder="1" applyAlignment="1">
      <alignment wrapText="1"/>
    </xf>
    <xf numFmtId="0" fontId="3" fillId="0" borderId="59" xfId="0" applyFont="1" applyFill="1" applyBorder="1" applyAlignment="1">
      <alignment wrapText="1"/>
    </xf>
    <xf numFmtId="0" fontId="13" fillId="9" borderId="24" xfId="0" applyFont="1" applyFill="1" applyBorder="1" applyAlignment="1">
      <alignment horizontal="right" vertical="center" wrapText="1"/>
    </xf>
    <xf numFmtId="164" fontId="7" fillId="0" borderId="25" xfId="0" applyNumberFormat="1" applyFont="1" applyFill="1" applyBorder="1" applyAlignment="1">
      <alignment horizontal="right" vertical="top" wrapText="1"/>
    </xf>
    <xf numFmtId="164" fontId="9" fillId="0" borderId="29" xfId="0" applyNumberFormat="1" applyFont="1" applyFill="1" applyBorder="1" applyAlignment="1">
      <alignment vertical="top" wrapText="1"/>
    </xf>
    <xf numFmtId="164" fontId="9" fillId="0" borderId="29" xfId="0" applyNumberFormat="1" applyFont="1" applyFill="1" applyBorder="1" applyAlignment="1">
      <alignment horizontal="right" vertical="top" wrapText="1"/>
    </xf>
    <xf numFmtId="164" fontId="9" fillId="0" borderId="0" xfId="0" applyNumberFormat="1" applyFont="1" applyFill="1" applyBorder="1" applyAlignment="1">
      <alignment horizontal="right" vertical="top" wrapText="1"/>
    </xf>
    <xf numFmtId="0" fontId="17" fillId="0" borderId="0" xfId="0" applyFont="1" applyFill="1"/>
    <xf numFmtId="3" fontId="13" fillId="0" borderId="11" xfId="5" applyNumberFormat="1" applyFont="1" applyFill="1" applyBorder="1" applyAlignment="1">
      <alignment horizontal="center" vertical="top" wrapText="1"/>
    </xf>
    <xf numFmtId="3" fontId="4" fillId="0" borderId="0" xfId="0" applyNumberFormat="1" applyFont="1" applyFill="1" applyBorder="1" applyAlignment="1">
      <alignment horizontal="center"/>
    </xf>
    <xf numFmtId="3" fontId="4" fillId="0" borderId="12" xfId="0" applyNumberFormat="1" applyFont="1" applyFill="1" applyBorder="1" applyAlignment="1">
      <alignment horizontal="center"/>
    </xf>
    <xf numFmtId="0" fontId="29" fillId="0" borderId="29" xfId="3" applyFont="1" applyFill="1" applyBorder="1" applyAlignment="1">
      <alignment horizontal="left" vertical="top" wrapText="1"/>
    </xf>
    <xf numFmtId="3" fontId="13" fillId="0" borderId="7" xfId="5" applyNumberFormat="1" applyFont="1" applyFill="1" applyBorder="1" applyAlignment="1">
      <alignment horizontal="center" vertical="top" wrapText="1"/>
    </xf>
    <xf numFmtId="3" fontId="4" fillId="0" borderId="9" xfId="0" applyNumberFormat="1" applyFont="1" applyFill="1" applyBorder="1" applyAlignment="1">
      <alignment horizontal="center"/>
    </xf>
    <xf numFmtId="3" fontId="4" fillId="0" borderId="8" xfId="0" applyNumberFormat="1" applyFont="1" applyFill="1" applyBorder="1" applyAlignment="1">
      <alignment horizontal="center"/>
    </xf>
    <xf numFmtId="166" fontId="45" fillId="0" borderId="0" xfId="2" applyNumberFormat="1" applyFont="1" applyFill="1" applyBorder="1" applyAlignment="1">
      <alignment horizontal="center" vertical="top"/>
    </xf>
    <xf numFmtId="166" fontId="50" fillId="0" borderId="18" xfId="2" applyNumberFormat="1" applyFont="1" applyFill="1" applyBorder="1" applyAlignment="1">
      <alignment horizontal="center" vertical="center"/>
    </xf>
    <xf numFmtId="166" fontId="45" fillId="0" borderId="20" xfId="2" applyNumberFormat="1" applyFont="1" applyFill="1" applyBorder="1" applyAlignment="1">
      <alignment horizontal="center" vertical="top"/>
    </xf>
    <xf numFmtId="0" fontId="45" fillId="0" borderId="20" xfId="0" applyFont="1" applyFill="1" applyBorder="1" applyAlignment="1">
      <alignment horizontal="center" vertical="top"/>
    </xf>
    <xf numFmtId="0" fontId="45" fillId="0" borderId="41" xfId="0" applyFont="1" applyFill="1" applyBorder="1" applyAlignment="1">
      <alignment horizontal="right" vertical="top"/>
    </xf>
    <xf numFmtId="166" fontId="45" fillId="0" borderId="33" xfId="2" applyNumberFormat="1" applyFont="1" applyFill="1" applyBorder="1" applyAlignment="1">
      <alignment horizontal="center" vertical="top"/>
    </xf>
    <xf numFmtId="166" fontId="50" fillId="0" borderId="41" xfId="2" applyNumberFormat="1" applyFont="1" applyFill="1" applyBorder="1" applyAlignment="1">
      <alignment horizontal="center" vertical="center"/>
    </xf>
    <xf numFmtId="166" fontId="45" fillId="0" borderId="34" xfId="2" applyNumberFormat="1" applyFont="1" applyFill="1" applyBorder="1" applyAlignment="1">
      <alignment horizontal="center" vertical="top"/>
    </xf>
    <xf numFmtId="0" fontId="45" fillId="0" borderId="34" xfId="0" applyFont="1" applyFill="1" applyBorder="1" applyAlignment="1">
      <alignment horizontal="center" vertical="top"/>
    </xf>
    <xf numFmtId="0" fontId="45" fillId="0" borderId="33" xfId="0" applyFont="1" applyFill="1" applyBorder="1" applyAlignment="1">
      <alignment horizontal="left" vertical="top"/>
    </xf>
    <xf numFmtId="164" fontId="13" fillId="0" borderId="33" xfId="0" applyNumberFormat="1" applyFont="1" applyFill="1" applyBorder="1" applyAlignment="1">
      <alignment horizontal="center" vertical="center" wrapText="1"/>
    </xf>
    <xf numFmtId="3" fontId="45" fillId="0" borderId="41" xfId="0" applyNumberFormat="1" applyFont="1" applyFill="1" applyBorder="1" applyAlignment="1">
      <alignment horizontal="center" vertical="center"/>
    </xf>
    <xf numFmtId="3" fontId="45" fillId="0" borderId="33" xfId="0" applyNumberFormat="1" applyFont="1" applyFill="1" applyBorder="1" applyAlignment="1">
      <alignment horizontal="center" vertical="center"/>
    </xf>
    <xf numFmtId="3" fontId="13" fillId="0" borderId="41" xfId="0" applyNumberFormat="1" applyFont="1" applyFill="1" applyBorder="1" applyAlignment="1">
      <alignment horizontal="center" vertical="center" wrapText="1"/>
    </xf>
    <xf numFmtId="3" fontId="13" fillId="0" borderId="34" xfId="0" applyNumberFormat="1" applyFont="1" applyFill="1" applyBorder="1" applyAlignment="1">
      <alignment horizontal="center" vertical="center" wrapText="1"/>
    </xf>
    <xf numFmtId="166" fontId="45" fillId="0" borderId="41" xfId="2" applyNumberFormat="1" applyFont="1" applyFill="1" applyBorder="1" applyAlignment="1">
      <alignment horizontal="center" vertical="top"/>
    </xf>
    <xf numFmtId="164" fontId="13" fillId="0" borderId="41" xfId="0" applyNumberFormat="1" applyFont="1" applyFill="1" applyBorder="1" applyAlignment="1">
      <alignment horizontal="right" vertical="top" wrapText="1"/>
    </xf>
    <xf numFmtId="164" fontId="13" fillId="0" borderId="34" xfId="0" applyNumberFormat="1" applyFont="1" applyFill="1" applyBorder="1" applyAlignment="1">
      <alignment horizontal="right" vertical="top" wrapText="1"/>
    </xf>
    <xf numFmtId="165" fontId="13" fillId="0" borderId="27" xfId="3" applyNumberFormat="1" applyFont="1" applyFill="1" applyBorder="1" applyAlignment="1">
      <alignment horizontal="left" vertical="top" wrapText="1"/>
    </xf>
    <xf numFmtId="165" fontId="13" fillId="0" borderId="28" xfId="3" applyNumberFormat="1" applyFont="1" applyFill="1" applyBorder="1" applyAlignment="1">
      <alignment horizontal="left" vertical="top" wrapText="1"/>
    </xf>
    <xf numFmtId="164" fontId="13" fillId="0" borderId="29" xfId="3" applyNumberFormat="1" applyFont="1" applyFill="1" applyBorder="1" applyAlignment="1">
      <alignment horizontal="left" vertical="top" wrapText="1"/>
    </xf>
    <xf numFmtId="165" fontId="13" fillId="0" borderId="44" xfId="3" applyNumberFormat="1" applyFont="1" applyFill="1" applyBorder="1" applyAlignment="1">
      <alignment horizontal="left" vertical="top" wrapText="1"/>
    </xf>
    <xf numFmtId="0" fontId="29" fillId="0" borderId="0" xfId="3" applyFont="1" applyFill="1" applyBorder="1" applyAlignment="1">
      <alignment horizontal="left" vertical="top" wrapText="1"/>
    </xf>
    <xf numFmtId="165" fontId="13" fillId="0" borderId="38" xfId="3" applyNumberFormat="1" applyFont="1" applyFill="1" applyBorder="1" applyAlignment="1">
      <alignment horizontal="left" vertical="top" wrapText="1"/>
    </xf>
    <xf numFmtId="165" fontId="13" fillId="0" borderId="39" xfId="3" applyNumberFormat="1" applyFont="1" applyFill="1" applyBorder="1" applyAlignment="1">
      <alignment horizontal="left" vertical="top" wrapText="1"/>
    </xf>
    <xf numFmtId="165" fontId="13" fillId="0" borderId="22" xfId="3" applyNumberFormat="1" applyFont="1" applyFill="1" applyBorder="1" applyAlignment="1">
      <alignment horizontal="left" vertical="top" wrapText="1"/>
    </xf>
    <xf numFmtId="0" fontId="29" fillId="0" borderId="40" xfId="3" applyFont="1" applyFill="1" applyBorder="1" applyAlignment="1">
      <alignment horizontal="left" vertical="top"/>
    </xf>
    <xf numFmtId="0" fontId="29" fillId="0" borderId="45" xfId="3" applyFont="1" applyFill="1" applyBorder="1" applyAlignment="1">
      <alignment horizontal="left" vertical="top"/>
    </xf>
    <xf numFmtId="0" fontId="71" fillId="0" borderId="46" xfId="3" applyFont="1" applyFill="1" applyBorder="1" applyAlignment="1">
      <alignment horizontal="left" vertical="top"/>
    </xf>
    <xf numFmtId="0" fontId="29" fillId="0" borderId="21" xfId="3" applyFont="1" applyFill="1" applyBorder="1" applyAlignment="1">
      <alignment horizontal="left" vertical="top"/>
    </xf>
    <xf numFmtId="0" fontId="9" fillId="0" borderId="29" xfId="3" applyFont="1" applyFill="1" applyBorder="1" applyAlignment="1">
      <alignment horizontal="left" vertical="top" wrapText="1"/>
    </xf>
    <xf numFmtId="164" fontId="13" fillId="0" borderId="28" xfId="3" applyNumberFormat="1" applyFont="1" applyFill="1" applyBorder="1" applyAlignment="1">
      <alignment horizontal="center" vertical="top" wrapText="1"/>
    </xf>
    <xf numFmtId="0" fontId="13" fillId="0" borderId="29" xfId="3" quotePrefix="1" applyFont="1" applyFill="1" applyBorder="1" applyAlignment="1">
      <alignment horizontal="center" vertical="top" wrapText="1"/>
    </xf>
    <xf numFmtId="0" fontId="13" fillId="0" borderId="28" xfId="3" quotePrefix="1" applyFont="1" applyFill="1" applyBorder="1" applyAlignment="1">
      <alignment horizontal="center" vertical="top" wrapText="1"/>
    </xf>
    <xf numFmtId="11" fontId="13" fillId="0" borderId="36" xfId="0" applyNumberFormat="1" applyFont="1" applyFill="1" applyBorder="1" applyAlignment="1">
      <alignment horizontal="center" vertical="center" wrapText="1"/>
    </xf>
    <xf numFmtId="11" fontId="13" fillId="0" borderId="24" xfId="0" applyNumberFormat="1" applyFont="1" applyFill="1" applyBorder="1" applyAlignment="1">
      <alignment horizontal="center" vertical="center" wrapText="1"/>
    </xf>
    <xf numFmtId="0" fontId="64" fillId="0" borderId="4" xfId="0" applyFont="1" applyFill="1" applyBorder="1" applyAlignment="1">
      <alignment horizontal="center" vertical="center" wrapText="1"/>
    </xf>
    <xf numFmtId="0" fontId="64" fillId="0" borderId="5" xfId="0" applyFont="1" applyFill="1" applyBorder="1" applyAlignment="1">
      <alignment horizontal="center" vertical="center" wrapText="1"/>
    </xf>
    <xf numFmtId="0" fontId="3" fillId="0" borderId="0" xfId="0" applyFont="1" applyFill="1" applyAlignment="1">
      <alignment horizontal="center" wrapText="1"/>
    </xf>
    <xf numFmtId="0" fontId="64" fillId="0" borderId="1" xfId="0" applyFont="1" applyFill="1" applyBorder="1" applyAlignment="1">
      <alignment horizontal="center" wrapText="1"/>
    </xf>
    <xf numFmtId="0" fontId="64" fillId="0" borderId="2" xfId="0" applyFont="1" applyFill="1" applyBorder="1" applyAlignment="1">
      <alignment horizontal="center" wrapText="1"/>
    </xf>
    <xf numFmtId="0" fontId="64" fillId="0" borderId="3" xfId="0" applyFont="1" applyFill="1" applyBorder="1" applyAlignment="1">
      <alignment horizontal="center" wrapText="1"/>
    </xf>
    <xf numFmtId="0" fontId="64" fillId="0" borderId="6" xfId="0" applyFont="1" applyFill="1" applyBorder="1" applyAlignment="1">
      <alignment horizontal="center" vertical="center" wrapText="1"/>
    </xf>
    <xf numFmtId="0" fontId="5" fillId="0" borderId="22" xfId="0" applyFont="1" applyFill="1" applyBorder="1" applyAlignment="1">
      <alignment horizontal="left" vertical="top" wrapText="1"/>
    </xf>
    <xf numFmtId="0" fontId="1"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27" fillId="0" borderId="35" xfId="0" applyFont="1" applyFill="1" applyBorder="1" applyAlignment="1">
      <alignment horizontal="left" vertical="top" wrapText="1"/>
    </xf>
    <xf numFmtId="0" fontId="62" fillId="0" borderId="23" xfId="0" applyFont="1" applyFill="1" applyBorder="1" applyAlignment="1">
      <alignment horizontal="left" vertical="top"/>
    </xf>
    <xf numFmtId="0" fontId="62" fillId="0" borderId="36" xfId="0" applyFont="1" applyFill="1" applyBorder="1" applyAlignment="1">
      <alignment horizontal="left" vertical="top"/>
    </xf>
    <xf numFmtId="0" fontId="12" fillId="0" borderId="22" xfId="0" applyFont="1" applyFill="1" applyBorder="1" applyAlignment="1">
      <alignment horizontal="left" vertical="top" wrapText="1"/>
    </xf>
    <xf numFmtId="0" fontId="11" fillId="0" borderId="22" xfId="0" applyFont="1" applyFill="1" applyBorder="1" applyAlignment="1">
      <alignment horizontal="left" vertical="top" wrapText="1"/>
    </xf>
    <xf numFmtId="0" fontId="0" fillId="0" borderId="22" xfId="0" applyFill="1" applyBorder="1" applyAlignment="1">
      <alignment horizontal="left" vertical="top" wrapText="1"/>
    </xf>
    <xf numFmtId="0" fontId="12" fillId="0" borderId="37" xfId="0" applyFont="1" applyFill="1" applyBorder="1" applyAlignment="1">
      <alignment horizontal="left" vertical="top" wrapText="1"/>
    </xf>
    <xf numFmtId="0" fontId="68" fillId="0" borderId="35" xfId="0" applyFont="1" applyFill="1" applyBorder="1" applyAlignment="1">
      <alignment horizontal="left" vertical="top" wrapText="1"/>
    </xf>
    <xf numFmtId="0" fontId="69" fillId="0" borderId="23" xfId="0" applyFont="1" applyFill="1" applyBorder="1" applyAlignment="1">
      <alignment horizontal="left" vertical="top"/>
    </xf>
    <xf numFmtId="0" fontId="69" fillId="0" borderId="36" xfId="0" applyFont="1" applyFill="1" applyBorder="1" applyAlignment="1">
      <alignment horizontal="left" vertical="top"/>
    </xf>
    <xf numFmtId="0" fontId="14" fillId="3" borderId="25" xfId="0" applyFont="1" applyFill="1" applyBorder="1" applyAlignment="1">
      <alignment horizontal="center" vertical="top" wrapText="1"/>
    </xf>
    <xf numFmtId="0" fontId="13" fillId="3" borderId="27" xfId="0" applyFont="1" applyFill="1" applyBorder="1" applyAlignment="1">
      <alignment horizontal="center" vertical="top" wrapText="1"/>
    </xf>
    <xf numFmtId="0" fontId="14" fillId="3" borderId="27" xfId="0" applyFont="1" applyFill="1" applyBorder="1" applyAlignment="1">
      <alignment horizontal="center" vertical="top" wrapText="1"/>
    </xf>
    <xf numFmtId="0" fontId="13" fillId="3" borderId="25" xfId="0" applyFont="1" applyFill="1" applyBorder="1" applyAlignment="1">
      <alignment horizontal="center" vertical="top" wrapText="1"/>
    </xf>
    <xf numFmtId="0" fontId="22" fillId="0" borderId="41" xfId="0" applyFont="1" applyFill="1" applyBorder="1" applyAlignment="1">
      <alignment horizontal="left" vertical="top" wrapText="1"/>
    </xf>
    <xf numFmtId="0" fontId="22" fillId="0" borderId="33" xfId="0" applyFont="1" applyFill="1" applyBorder="1" applyAlignment="1">
      <alignment horizontal="left" vertical="top" wrapText="1"/>
    </xf>
    <xf numFmtId="0" fontId="22" fillId="0" borderId="34" xfId="0" applyFont="1" applyFill="1" applyBorder="1" applyAlignment="1">
      <alignment horizontal="left" vertical="top" wrapText="1"/>
    </xf>
    <xf numFmtId="165" fontId="14" fillId="0" borderId="28" xfId="3" applyNumberFormat="1" applyFont="1" applyFill="1" applyBorder="1" applyAlignment="1">
      <alignment horizontal="left" vertical="top" wrapText="1"/>
    </xf>
    <xf numFmtId="165" fontId="14" fillId="0" borderId="29" xfId="3" applyNumberFormat="1" applyFont="1" applyFill="1" applyBorder="1" applyAlignment="1">
      <alignment horizontal="left" vertical="top" wrapText="1"/>
    </xf>
    <xf numFmtId="0" fontId="21" fillId="0" borderId="22" xfId="3" applyFont="1" applyFill="1" applyBorder="1" applyAlignment="1">
      <alignment horizontal="left" vertical="top" wrapText="1"/>
    </xf>
    <xf numFmtId="0" fontId="14" fillId="3" borderId="25" xfId="3" applyFont="1" applyFill="1" applyBorder="1" applyAlignment="1">
      <alignment horizontal="center" vertical="top" wrapText="1"/>
    </xf>
    <xf numFmtId="0" fontId="14" fillId="3" borderId="38" xfId="3" applyFont="1" applyFill="1" applyBorder="1" applyAlignment="1">
      <alignment horizontal="center" vertical="top" wrapText="1"/>
    </xf>
    <xf numFmtId="0" fontId="13" fillId="3" borderId="35" xfId="3" applyFont="1" applyFill="1" applyBorder="1" applyAlignment="1">
      <alignment horizontal="center" vertical="top" wrapText="1"/>
    </xf>
    <xf numFmtId="0" fontId="13" fillId="3" borderId="23" xfId="3" applyFont="1" applyFill="1" applyBorder="1" applyAlignment="1">
      <alignment horizontal="center" vertical="top" wrapText="1"/>
    </xf>
    <xf numFmtId="0" fontId="13" fillId="3" borderId="36" xfId="3" applyFont="1" applyFill="1" applyBorder="1" applyAlignment="1">
      <alignment horizontal="center" vertical="top" wrapText="1"/>
    </xf>
    <xf numFmtId="0" fontId="13" fillId="3" borderId="35" xfId="3" applyFont="1" applyFill="1" applyBorder="1" applyAlignment="1">
      <alignment horizontal="left" vertical="top" wrapText="1"/>
    </xf>
    <xf numFmtId="0" fontId="13" fillId="3" borderId="36" xfId="3" applyFont="1" applyFill="1" applyBorder="1" applyAlignment="1">
      <alignment horizontal="left" vertical="top" wrapText="1"/>
    </xf>
    <xf numFmtId="165" fontId="14" fillId="0" borderId="26" xfId="3" applyNumberFormat="1" applyFont="1" applyFill="1" applyBorder="1" applyAlignment="1">
      <alignment horizontal="left" vertical="top" wrapText="1"/>
    </xf>
    <xf numFmtId="165" fontId="14" fillId="0" borderId="42" xfId="3" applyNumberFormat="1" applyFont="1" applyFill="1" applyBorder="1" applyAlignment="1">
      <alignment horizontal="left" vertical="top" wrapText="1"/>
    </xf>
    <xf numFmtId="0" fontId="13" fillId="0" borderId="28" xfId="3" applyFont="1" applyFill="1" applyBorder="1" applyAlignment="1">
      <alignment horizontal="left" vertical="top" wrapText="1"/>
    </xf>
    <xf numFmtId="0" fontId="13" fillId="0" borderId="29" xfId="3" applyFont="1" applyFill="1" applyBorder="1" applyAlignment="1">
      <alignment horizontal="left" vertical="top" wrapText="1"/>
    </xf>
    <xf numFmtId="0" fontId="7" fillId="0" borderId="35" xfId="3" applyFont="1" applyFill="1" applyBorder="1" applyAlignment="1">
      <alignment horizontal="left" vertical="top" wrapText="1"/>
    </xf>
    <xf numFmtId="0" fontId="7" fillId="0" borderId="23" xfId="3" applyFont="1" applyFill="1" applyBorder="1" applyAlignment="1">
      <alignment horizontal="left" vertical="top" wrapText="1"/>
    </xf>
    <xf numFmtId="0" fontId="7" fillId="0" borderId="36" xfId="3" applyFont="1" applyFill="1" applyBorder="1" applyAlignment="1">
      <alignment horizontal="left" vertical="top" wrapText="1"/>
    </xf>
    <xf numFmtId="165" fontId="14" fillId="0" borderId="0" xfId="3" applyNumberFormat="1" applyFont="1" applyFill="1" applyBorder="1" applyAlignment="1">
      <alignment horizontal="left" vertical="top" wrapText="1"/>
    </xf>
    <xf numFmtId="0" fontId="13" fillId="3" borderId="25" xfId="3" applyFont="1" applyFill="1" applyBorder="1" applyAlignment="1">
      <alignment horizontal="left" wrapText="1"/>
    </xf>
    <xf numFmtId="0" fontId="13" fillId="3" borderId="38" xfId="3" applyFont="1" applyFill="1" applyBorder="1" applyAlignment="1">
      <alignment horizontal="left" wrapText="1"/>
    </xf>
    <xf numFmtId="0" fontId="13" fillId="3" borderId="23" xfId="3" applyFont="1" applyFill="1" applyBorder="1" applyAlignment="1">
      <alignment horizontal="left" vertical="top" wrapText="1"/>
    </xf>
    <xf numFmtId="165" fontId="13" fillId="0" borderId="0" xfId="3" applyNumberFormat="1" applyFont="1" applyFill="1" applyBorder="1" applyAlignment="1">
      <alignment horizontal="left" vertical="top" wrapText="1"/>
    </xf>
    <xf numFmtId="165" fontId="13" fillId="0" borderId="29" xfId="3" applyNumberFormat="1" applyFont="1" applyFill="1" applyBorder="1" applyAlignment="1">
      <alignment horizontal="left" vertical="top" wrapText="1"/>
    </xf>
    <xf numFmtId="0" fontId="29" fillId="0" borderId="0" xfId="3" applyFont="1" applyFill="1" applyBorder="1" applyAlignment="1">
      <alignment horizontal="left" vertical="top" wrapText="1"/>
    </xf>
    <xf numFmtId="0" fontId="29" fillId="0" borderId="22" xfId="3" applyFont="1" applyFill="1" applyBorder="1" applyAlignment="1">
      <alignment horizontal="left" vertical="top" wrapText="1"/>
    </xf>
    <xf numFmtId="0" fontId="18" fillId="0" borderId="35" xfId="3" applyFont="1" applyFill="1" applyBorder="1" applyAlignment="1">
      <alignment horizontal="left" vertical="top" wrapText="1"/>
    </xf>
    <xf numFmtId="0" fontId="23" fillId="0" borderId="23" xfId="3" applyFill="1" applyBorder="1" applyAlignment="1">
      <alignment horizontal="left" vertical="top" wrapText="1"/>
    </xf>
    <xf numFmtId="0" fontId="23" fillId="0" borderId="36" xfId="3" applyFill="1" applyBorder="1" applyAlignment="1">
      <alignment horizontal="left" vertical="top" wrapText="1"/>
    </xf>
    <xf numFmtId="0" fontId="29" fillId="3" borderId="25" xfId="3" applyFont="1" applyFill="1" applyBorder="1" applyAlignment="1">
      <alignment horizontal="left" vertical="top" wrapText="1"/>
    </xf>
    <xf numFmtId="0" fontId="29" fillId="3" borderId="38" xfId="3" applyFont="1" applyFill="1" applyBorder="1" applyAlignment="1">
      <alignment horizontal="left" vertical="top" wrapText="1"/>
    </xf>
    <xf numFmtId="165" fontId="13" fillId="3" borderId="35" xfId="3" applyNumberFormat="1" applyFont="1" applyFill="1" applyBorder="1" applyAlignment="1">
      <alignment horizontal="left" vertical="top" wrapText="1"/>
    </xf>
    <xf numFmtId="165" fontId="13" fillId="3" borderId="36" xfId="3" applyNumberFormat="1" applyFont="1" applyFill="1" applyBorder="1" applyAlignment="1">
      <alignment horizontal="left" vertical="top" wrapText="1"/>
    </xf>
    <xf numFmtId="0" fontId="13" fillId="0" borderId="26" xfId="3" applyFont="1" applyFill="1" applyBorder="1" applyAlignment="1">
      <alignment horizontal="left" vertical="top" wrapText="1"/>
    </xf>
    <xf numFmtId="0" fontId="13" fillId="0" borderId="42" xfId="3" applyFont="1" applyFill="1" applyBorder="1" applyAlignment="1">
      <alignment horizontal="left" vertical="top" wrapText="1"/>
    </xf>
    <xf numFmtId="0" fontId="13" fillId="0" borderId="28" xfId="3" applyFont="1" applyFill="1" applyBorder="1" applyAlignment="1">
      <alignment horizontal="left" vertical="center" wrapText="1"/>
    </xf>
    <xf numFmtId="0" fontId="13" fillId="0" borderId="29" xfId="3" applyFont="1" applyFill="1" applyBorder="1" applyAlignment="1">
      <alignment horizontal="left" vertical="center" wrapText="1"/>
    </xf>
    <xf numFmtId="0" fontId="13" fillId="0" borderId="39" xfId="3" applyFont="1" applyFill="1" applyBorder="1" applyAlignment="1">
      <alignment horizontal="left" vertical="top" wrapText="1"/>
    </xf>
    <xf numFmtId="0" fontId="13" fillId="0" borderId="43" xfId="3" applyFont="1" applyFill="1" applyBorder="1" applyAlignment="1">
      <alignment horizontal="left" vertical="top" wrapText="1"/>
    </xf>
    <xf numFmtId="0" fontId="28" fillId="0" borderId="35" xfId="3" applyFont="1" applyFill="1" applyBorder="1" applyAlignment="1">
      <alignment horizontal="left" vertical="top" wrapText="1"/>
    </xf>
    <xf numFmtId="0" fontId="29" fillId="0" borderId="23" xfId="3" applyFont="1" applyFill="1" applyBorder="1" applyAlignment="1">
      <alignment horizontal="left" vertical="top" wrapText="1"/>
    </xf>
    <xf numFmtId="0" fontId="13" fillId="3" borderId="26" xfId="3" applyFont="1" applyFill="1" applyBorder="1" applyAlignment="1">
      <alignment horizontal="center" vertical="center" wrapText="1"/>
    </xf>
    <xf numFmtId="0" fontId="13" fillId="3" borderId="42" xfId="3" applyFont="1" applyFill="1" applyBorder="1" applyAlignment="1">
      <alignment horizontal="center" vertical="center" wrapText="1"/>
    </xf>
    <xf numFmtId="0" fontId="13" fillId="3" borderId="39" xfId="3" applyFont="1" applyFill="1" applyBorder="1" applyAlignment="1">
      <alignment horizontal="center" vertical="center" wrapText="1"/>
    </xf>
    <xf numFmtId="0" fontId="13" fillId="3" borderId="43" xfId="3" applyFont="1" applyFill="1" applyBorder="1" applyAlignment="1">
      <alignment horizontal="center" vertical="center" wrapText="1"/>
    </xf>
    <xf numFmtId="0" fontId="23" fillId="3" borderId="35" xfId="3" applyFill="1" applyBorder="1" applyAlignment="1">
      <alignment horizontal="left" vertical="top" wrapText="1"/>
    </xf>
    <xf numFmtId="0" fontId="23" fillId="3" borderId="36" xfId="3" applyFill="1" applyBorder="1" applyAlignment="1">
      <alignment horizontal="left" vertical="top" wrapText="1"/>
    </xf>
    <xf numFmtId="0" fontId="13" fillId="0" borderId="0" xfId="3" applyFont="1" applyFill="1" applyBorder="1" applyAlignment="1">
      <alignment horizontal="left" vertical="top" wrapText="1"/>
    </xf>
    <xf numFmtId="0" fontId="23" fillId="0" borderId="28" xfId="3" applyFill="1" applyBorder="1" applyAlignment="1">
      <alignment horizontal="left" vertical="top" wrapText="1"/>
    </xf>
    <xf numFmtId="0" fontId="23" fillId="0" borderId="29" xfId="3" applyFill="1" applyBorder="1" applyAlignment="1">
      <alignment horizontal="left" vertical="top" wrapText="1"/>
    </xf>
    <xf numFmtId="165" fontId="14" fillId="0" borderId="28" xfId="3" applyNumberFormat="1" applyFont="1" applyFill="1" applyBorder="1" applyAlignment="1">
      <alignment horizontal="left" wrapText="1"/>
    </xf>
    <xf numFmtId="165" fontId="14" fillId="0" borderId="29" xfId="3" applyNumberFormat="1" applyFont="1" applyFill="1" applyBorder="1" applyAlignment="1">
      <alignment horizontal="left" wrapText="1"/>
    </xf>
    <xf numFmtId="0" fontId="13" fillId="0" borderId="0" xfId="3" applyFont="1" applyFill="1" applyBorder="1" applyAlignment="1">
      <alignment horizontal="left" vertical="center" wrapText="1"/>
    </xf>
    <xf numFmtId="0" fontId="13" fillId="0" borderId="22" xfId="3" applyFont="1" applyFill="1" applyBorder="1" applyAlignment="1">
      <alignment horizontal="left" vertical="top" wrapText="1"/>
    </xf>
    <xf numFmtId="0" fontId="29" fillId="0" borderId="36" xfId="3" applyFont="1" applyFill="1" applyBorder="1" applyAlignment="1">
      <alignment horizontal="left" vertical="top" wrapText="1"/>
    </xf>
    <xf numFmtId="0" fontId="45" fillId="3" borderId="41" xfId="0" applyFont="1" applyFill="1" applyBorder="1" applyAlignment="1">
      <alignment horizontal="center" vertical="center" wrapText="1"/>
    </xf>
    <xf numFmtId="0" fontId="45" fillId="3" borderId="33"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45" fillId="3" borderId="34"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22" xfId="0" applyFont="1" applyFill="1" applyBorder="1" applyAlignment="1">
      <alignment horizontal="center" vertical="center" wrapText="1"/>
    </xf>
    <xf numFmtId="0" fontId="45" fillId="3" borderId="48" xfId="0" applyFont="1" applyFill="1" applyBorder="1" applyAlignment="1">
      <alignment horizontal="center" vertical="center" wrapText="1"/>
    </xf>
    <xf numFmtId="0" fontId="45" fillId="3" borderId="52" xfId="0" applyFont="1" applyFill="1" applyBorder="1" applyAlignment="1">
      <alignment horizontal="center" vertical="center" wrapText="1"/>
    </xf>
    <xf numFmtId="0" fontId="45" fillId="3" borderId="50" xfId="0" applyFont="1" applyFill="1" applyBorder="1" applyAlignment="1">
      <alignment horizontal="center" vertical="center" wrapText="1"/>
    </xf>
    <xf numFmtId="0" fontId="45" fillId="3" borderId="39" xfId="0" applyFont="1" applyFill="1" applyBorder="1" applyAlignment="1">
      <alignment horizontal="center" vertical="center" wrapText="1"/>
    </xf>
    <xf numFmtId="0" fontId="45" fillId="3" borderId="54" xfId="0" applyFont="1" applyFill="1" applyBorder="1" applyAlignment="1">
      <alignment horizontal="center" vertical="center" wrapText="1"/>
    </xf>
    <xf numFmtId="0" fontId="45" fillId="3" borderId="49" xfId="0" applyFont="1" applyFill="1" applyBorder="1" applyAlignment="1">
      <alignment horizontal="center" vertical="center" wrapText="1"/>
    </xf>
    <xf numFmtId="0" fontId="45" fillId="3" borderId="55" xfId="0" applyFont="1" applyFill="1" applyBorder="1" applyAlignment="1">
      <alignment horizontal="center" vertical="center" wrapText="1"/>
    </xf>
    <xf numFmtId="0" fontId="14" fillId="0" borderId="39" xfId="0" applyFont="1" applyFill="1" applyBorder="1" applyAlignment="1">
      <alignment horizontal="left" vertical="top" wrapText="1"/>
    </xf>
    <xf numFmtId="0" fontId="45" fillId="0" borderId="23" xfId="0" applyFont="1" applyFill="1" applyBorder="1" applyAlignment="1">
      <alignment horizontal="left" vertical="top" wrapText="1"/>
    </xf>
    <xf numFmtId="0" fontId="45" fillId="0" borderId="22" xfId="0" applyFont="1" applyFill="1" applyBorder="1" applyAlignment="1">
      <alignment horizontal="left" vertical="top" wrapText="1"/>
    </xf>
    <xf numFmtId="0" fontId="13" fillId="3" borderId="26"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29" xfId="0" applyFont="1" applyFill="1" applyBorder="1" applyAlignment="1">
      <alignment horizontal="center" vertical="center" wrapText="1"/>
    </xf>
    <xf numFmtId="0" fontId="47" fillId="3" borderId="28" xfId="0" applyFont="1" applyFill="1" applyBorder="1" applyAlignment="1">
      <alignment horizontal="center" vertical="center" wrapText="1"/>
    </xf>
    <xf numFmtId="0" fontId="47" fillId="3" borderId="15" xfId="0" applyFont="1" applyFill="1" applyBorder="1" applyAlignment="1">
      <alignment horizontal="center" vertical="center" wrapText="1"/>
    </xf>
    <xf numFmtId="0" fontId="47" fillId="3" borderId="18" xfId="0" applyFont="1" applyFill="1" applyBorder="1" applyAlignment="1">
      <alignment horizontal="center" vertical="center" wrapText="1"/>
    </xf>
    <xf numFmtId="0" fontId="45" fillId="3" borderId="53" xfId="0" applyFont="1" applyFill="1" applyBorder="1" applyAlignment="1">
      <alignment horizontal="center" vertical="center" wrapText="1"/>
    </xf>
    <xf numFmtId="0" fontId="18" fillId="2" borderId="35" xfId="0" applyFont="1" applyFill="1" applyBorder="1" applyAlignment="1">
      <alignment horizontal="left" vertical="top" wrapText="1"/>
    </xf>
    <xf numFmtId="0" fontId="0" fillId="2" borderId="23" xfId="0" applyFill="1" applyBorder="1" applyAlignment="1">
      <alignment horizontal="left" vertical="top" wrapText="1"/>
    </xf>
    <xf numFmtId="0" fontId="0" fillId="2" borderId="36" xfId="0" applyFill="1" applyBorder="1" applyAlignment="1">
      <alignment horizontal="left" vertical="top" wrapText="1"/>
    </xf>
    <xf numFmtId="0" fontId="13" fillId="3" borderId="25" xfId="0" applyFont="1" applyFill="1" applyBorder="1" applyAlignment="1">
      <alignment horizontal="left" vertical="center" wrapText="1"/>
    </xf>
    <xf numFmtId="0" fontId="13" fillId="3" borderId="38" xfId="0" applyFont="1" applyFill="1" applyBorder="1" applyAlignment="1">
      <alignment horizontal="left" vertical="center" wrapText="1"/>
    </xf>
    <xf numFmtId="0" fontId="13" fillId="3" borderId="26" xfId="0" applyFont="1" applyFill="1" applyBorder="1" applyAlignment="1">
      <alignment horizontal="center" vertical="top" wrapText="1"/>
    </xf>
    <xf numFmtId="0" fontId="13" fillId="3" borderId="28" xfId="0" applyFont="1" applyFill="1" applyBorder="1" applyAlignment="1">
      <alignment horizontal="center" vertical="top" wrapText="1"/>
    </xf>
    <xf numFmtId="0" fontId="23" fillId="3" borderId="45" xfId="0" applyFont="1" applyFill="1" applyBorder="1" applyAlignment="1">
      <alignment horizontal="center" vertical="top" wrapText="1"/>
    </xf>
    <xf numFmtId="0" fontId="23" fillId="3" borderId="46" xfId="0" applyFont="1" applyFill="1" applyBorder="1" applyAlignment="1">
      <alignment horizontal="center" vertical="top" wrapText="1"/>
    </xf>
    <xf numFmtId="11" fontId="13" fillId="3" borderId="23" xfId="0" applyNumberFormat="1" applyFont="1" applyFill="1" applyBorder="1" applyAlignment="1">
      <alignment horizontal="center" vertical="center" wrapText="1"/>
    </xf>
    <xf numFmtId="11" fontId="13" fillId="3" borderId="36" xfId="0" applyNumberFormat="1" applyFont="1" applyFill="1" applyBorder="1" applyAlignment="1">
      <alignment horizontal="center" vertical="center" wrapText="1"/>
    </xf>
    <xf numFmtId="0" fontId="13" fillId="0" borderId="25" xfId="0" applyFont="1" applyFill="1" applyBorder="1" applyAlignment="1">
      <alignment horizontal="center" vertical="top" wrapText="1"/>
    </xf>
    <xf numFmtId="0" fontId="13" fillId="0" borderId="38" xfId="0" applyFont="1" applyFill="1" applyBorder="1" applyAlignment="1">
      <alignment horizontal="center" vertical="top" wrapText="1"/>
    </xf>
    <xf numFmtId="0" fontId="0" fillId="0" borderId="26" xfId="0" applyFill="1" applyBorder="1" applyAlignment="1">
      <alignment horizontal="center" vertical="top" wrapText="1"/>
    </xf>
    <xf numFmtId="0" fontId="0" fillId="0" borderId="39" xfId="0" applyFill="1" applyBorder="1" applyAlignment="1">
      <alignment horizontal="center" vertical="top" wrapText="1"/>
    </xf>
    <xf numFmtId="11" fontId="13" fillId="0" borderId="23" xfId="0" applyNumberFormat="1" applyFont="1" applyFill="1" applyBorder="1" applyAlignment="1">
      <alignment horizontal="center" vertical="center" wrapText="1"/>
    </xf>
    <xf numFmtId="11" fontId="13" fillId="0" borderId="36" xfId="0" applyNumberFormat="1" applyFont="1" applyFill="1" applyBorder="1" applyAlignment="1">
      <alignment horizontal="center" vertical="center" wrapText="1"/>
    </xf>
    <xf numFmtId="0" fontId="56" fillId="0" borderId="0" xfId="14" applyFont="1" applyAlignment="1">
      <alignment horizontal="center"/>
    </xf>
    <xf numFmtId="0" fontId="57" fillId="5" borderId="40" xfId="14" applyFont="1" applyFill="1" applyBorder="1" applyAlignment="1">
      <alignment horizontal="center" vertical="center" wrapText="1"/>
    </xf>
    <xf numFmtId="0" fontId="57" fillId="5" borderId="40" xfId="14" applyFont="1" applyFill="1" applyBorder="1" applyAlignment="1">
      <alignment horizontal="center"/>
    </xf>
    <xf numFmtId="0" fontId="56" fillId="0" borderId="19" xfId="14" applyFont="1" applyBorder="1" applyAlignment="1">
      <alignment horizontal="center" vertical="center"/>
    </xf>
    <xf numFmtId="0" fontId="57" fillId="8" borderId="40" xfId="14" applyFont="1" applyFill="1" applyBorder="1" applyAlignment="1">
      <alignment horizontal="center" vertical="center"/>
    </xf>
    <xf numFmtId="0" fontId="57" fillId="8" borderId="40" xfId="14" applyFont="1" applyFill="1" applyBorder="1" applyAlignment="1">
      <alignment horizontal="center"/>
    </xf>
    <xf numFmtId="0" fontId="57" fillId="0" borderId="15" xfId="14" applyFont="1" applyBorder="1" applyAlignment="1">
      <alignment horizontal="left" vertical="center" wrapText="1"/>
    </xf>
    <xf numFmtId="0" fontId="57" fillId="0" borderId="16" xfId="14" applyFont="1" applyBorder="1" applyAlignment="1">
      <alignment horizontal="left" vertical="center" wrapText="1"/>
    </xf>
    <xf numFmtId="0" fontId="57" fillId="0" borderId="17" xfId="14" applyFont="1" applyBorder="1" applyAlignment="1">
      <alignment horizontal="left" vertical="center" wrapText="1"/>
    </xf>
    <xf numFmtId="0" fontId="56" fillId="0" borderId="0" xfId="14" quotePrefix="1" applyFont="1" applyAlignment="1">
      <alignment horizontal="center"/>
    </xf>
    <xf numFmtId="0" fontId="57" fillId="0" borderId="44" xfId="11" applyFont="1" applyBorder="1" applyAlignment="1">
      <alignment horizontal="left" wrapText="1"/>
    </xf>
    <xf numFmtId="0" fontId="57" fillId="0" borderId="0" xfId="11" applyFont="1" applyBorder="1" applyAlignment="1">
      <alignment horizontal="left" wrapText="1"/>
    </xf>
    <xf numFmtId="0" fontId="57" fillId="0" borderId="19" xfId="11" applyFont="1" applyBorder="1" applyAlignment="1">
      <alignment horizontal="center" vertical="center"/>
    </xf>
    <xf numFmtId="0" fontId="56" fillId="6" borderId="45" xfId="11" applyFont="1" applyFill="1" applyBorder="1" applyAlignment="1">
      <alignment horizontal="center" vertical="center"/>
    </xf>
    <xf numFmtId="0" fontId="56" fillId="6" borderId="21" xfId="11" applyFont="1" applyFill="1" applyBorder="1" applyAlignment="1">
      <alignment horizontal="center" vertical="center"/>
    </xf>
    <xf numFmtId="0" fontId="56" fillId="7" borderId="41" xfId="11" applyFont="1" applyFill="1" applyBorder="1" applyAlignment="1">
      <alignment horizontal="center"/>
    </xf>
    <xf numFmtId="0" fontId="56" fillId="7" borderId="33" xfId="11" applyFont="1" applyFill="1" applyBorder="1" applyAlignment="1">
      <alignment horizontal="center"/>
    </xf>
    <xf numFmtId="0" fontId="56" fillId="7" borderId="34" xfId="11" applyFont="1" applyFill="1" applyBorder="1" applyAlignment="1">
      <alignment horizontal="center"/>
    </xf>
    <xf numFmtId="0" fontId="56" fillId="6" borderId="40" xfId="11" applyFont="1" applyFill="1" applyBorder="1" applyAlignment="1">
      <alignment horizontal="center" vertical="center"/>
    </xf>
  </cellXfs>
  <cellStyles count="24">
    <cellStyle name="Lien hypertexte" xfId="16" builtinId="8" hidden="1"/>
    <cellStyle name="Lien hypertexte" xfId="18" builtinId="8" hidden="1"/>
    <cellStyle name="Lien hypertexte" xfId="20" builtinId="8" hidden="1"/>
    <cellStyle name="Lien hypertexte" xfId="22" builtinId="8" hidden="1"/>
    <cellStyle name="Lien hypertexte 2" xfId="4"/>
    <cellStyle name="Lien hypertexte visité" xfId="17" builtinId="9" hidden="1"/>
    <cellStyle name="Lien hypertexte visité" xfId="19" builtinId="9" hidden="1"/>
    <cellStyle name="Lien hypertexte visité" xfId="21" builtinId="9" hidden="1"/>
    <cellStyle name="Lien hypertexte visité" xfId="23" builtinId="9" hidden="1"/>
    <cellStyle name="Milliers" xfId="2" builtinId="3"/>
    <cellStyle name="Motif" xfId="15"/>
    <cellStyle name="Normal" xfId="0" builtinId="0"/>
    <cellStyle name="Normal 2" xfId="3"/>
    <cellStyle name="Normal 2 2" xfId="5"/>
    <cellStyle name="Normal 2 3" xfId="6"/>
    <cellStyle name="Normal 3" xfId="7"/>
    <cellStyle name="Normal 4" xfId="8"/>
    <cellStyle name="Normal 5" xfId="9"/>
    <cellStyle name="Normal 5 2" xfId="10"/>
    <cellStyle name="Normal 6" xfId="11"/>
    <cellStyle name="Normal 7" xfId="12"/>
    <cellStyle name="Normal_tableaux-annexes" xfId="14"/>
    <cellStyle name="Pourcentage" xfId="1" builtinId="5"/>
    <cellStyle name="Pourcentage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INED/Conjoncture/Conjoncture-mortalite/v2017/totcom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eydet_mp/Documents/population/2018/2018-4/conjoncture%202018/tableaux%20annexes/totco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graph"/>
      <sheetName val="totcomp-new"/>
      <sheetName val="Tableau 14"/>
      <sheetName val="Tableau 14 yrs reduced"/>
      <sheetName val="Feuil1"/>
      <sheetName val="Feuil2"/>
    </sheetNames>
    <sheetDataSet>
      <sheetData sheetId="0"/>
      <sheetData sheetId="1"/>
      <sheetData sheetId="2">
        <row r="3">
          <cell r="D3">
            <v>63</v>
          </cell>
          <cell r="I3">
            <v>67</v>
          </cell>
          <cell r="N3">
            <v>70</v>
          </cell>
          <cell r="S3">
            <v>70</v>
          </cell>
          <cell r="X3">
            <v>66</v>
          </cell>
          <cell r="Y3">
            <v>65</v>
          </cell>
          <cell r="Z3">
            <v>64</v>
          </cell>
          <cell r="AA3">
            <v>63</v>
          </cell>
          <cell r="AB3">
            <v>63</v>
          </cell>
          <cell r="AC3">
            <v>64</v>
          </cell>
          <cell r="AD3">
            <v>63</v>
          </cell>
          <cell r="AE3">
            <v>62</v>
          </cell>
          <cell r="AF3">
            <v>60</v>
          </cell>
          <cell r="AG3">
            <v>60</v>
          </cell>
          <cell r="AH3">
            <v>58</v>
          </cell>
          <cell r="AI3">
            <v>58</v>
          </cell>
          <cell r="AJ3">
            <v>56</v>
          </cell>
          <cell r="AK3">
            <v>55</v>
          </cell>
          <cell r="AL3">
            <v>54</v>
          </cell>
        </row>
        <row r="4">
          <cell r="D4">
            <v>20</v>
          </cell>
          <cell r="I4">
            <v>17</v>
          </cell>
          <cell r="N4">
            <v>14</v>
          </cell>
          <cell r="S4">
            <v>12</v>
          </cell>
          <cell r="X4">
            <v>10</v>
          </cell>
          <cell r="Y4">
            <v>9</v>
          </cell>
          <cell r="Z4">
            <v>9</v>
          </cell>
          <cell r="AA4">
            <v>9</v>
          </cell>
          <cell r="AB4">
            <v>9</v>
          </cell>
          <cell r="AC4">
            <v>8</v>
          </cell>
          <cell r="AD4">
            <v>8</v>
          </cell>
          <cell r="AE4">
            <v>8</v>
          </cell>
          <cell r="AF4">
            <v>7</v>
          </cell>
          <cell r="AG4">
            <v>7</v>
          </cell>
          <cell r="AH4">
            <v>7</v>
          </cell>
          <cell r="AI4">
            <v>7</v>
          </cell>
          <cell r="AJ4">
            <v>7</v>
          </cell>
          <cell r="AK4">
            <v>7</v>
          </cell>
          <cell r="AL4">
            <v>7</v>
          </cell>
        </row>
        <row r="5">
          <cell r="D5">
            <v>31</v>
          </cell>
          <cell r="I5">
            <v>29</v>
          </cell>
          <cell r="N5">
            <v>29</v>
          </cell>
          <cell r="S5">
            <v>28</v>
          </cell>
          <cell r="X5">
            <v>25</v>
          </cell>
          <cell r="Y5">
            <v>25</v>
          </cell>
          <cell r="Z5">
            <v>25</v>
          </cell>
          <cell r="AA5">
            <v>24</v>
          </cell>
          <cell r="AB5">
            <v>24</v>
          </cell>
          <cell r="AC5">
            <v>24</v>
          </cell>
          <cell r="AD5">
            <v>23</v>
          </cell>
          <cell r="AE5">
            <v>22</v>
          </cell>
          <cell r="AF5">
            <v>22</v>
          </cell>
          <cell r="AG5">
            <v>22</v>
          </cell>
          <cell r="AH5">
            <v>22</v>
          </cell>
          <cell r="AI5">
            <v>21</v>
          </cell>
          <cell r="AJ5">
            <v>21</v>
          </cell>
          <cell r="AK5">
            <v>20</v>
          </cell>
          <cell r="AL5">
            <v>20</v>
          </cell>
        </row>
        <row r="6">
          <cell r="D6">
            <v>1</v>
          </cell>
          <cell r="I6">
            <v>1</v>
          </cell>
          <cell r="N6">
            <v>0</v>
          </cell>
          <cell r="S6">
            <v>0</v>
          </cell>
          <cell r="X6">
            <v>0</v>
          </cell>
          <cell r="Y6">
            <v>1</v>
          </cell>
          <cell r="Z6">
            <v>1</v>
          </cell>
          <cell r="AA6">
            <v>1</v>
          </cell>
          <cell r="AB6">
            <v>1</v>
          </cell>
          <cell r="AC6">
            <v>1</v>
          </cell>
          <cell r="AD6">
            <v>1</v>
          </cell>
          <cell r="AE6">
            <v>1</v>
          </cell>
          <cell r="AF6">
            <v>1</v>
          </cell>
          <cell r="AG6">
            <v>1</v>
          </cell>
          <cell r="AH6">
            <v>0</v>
          </cell>
          <cell r="AI6">
            <v>0</v>
          </cell>
          <cell r="AJ6">
            <v>0</v>
          </cell>
          <cell r="AK6">
            <v>0</v>
          </cell>
          <cell r="AL6">
            <v>0</v>
          </cell>
        </row>
        <row r="7">
          <cell r="D7">
            <v>0</v>
          </cell>
          <cell r="I7">
            <v>0</v>
          </cell>
          <cell r="N7">
            <v>0</v>
          </cell>
          <cell r="S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row>
        <row r="8">
          <cell r="D8">
            <v>28</v>
          </cell>
          <cell r="I8">
            <v>30</v>
          </cell>
          <cell r="N8">
            <v>32</v>
          </cell>
          <cell r="S8">
            <v>29</v>
          </cell>
          <cell r="X8">
            <v>26</v>
          </cell>
          <cell r="Y8">
            <v>26</v>
          </cell>
          <cell r="Z8">
            <v>26</v>
          </cell>
          <cell r="AA8">
            <v>26</v>
          </cell>
          <cell r="AB8">
            <v>24</v>
          </cell>
          <cell r="AC8">
            <v>23</v>
          </cell>
          <cell r="AD8">
            <v>22</v>
          </cell>
          <cell r="AE8">
            <v>22</v>
          </cell>
          <cell r="AF8">
            <v>21</v>
          </cell>
          <cell r="AG8">
            <v>20</v>
          </cell>
          <cell r="AH8">
            <v>20</v>
          </cell>
          <cell r="AI8">
            <v>19</v>
          </cell>
          <cell r="AJ8">
            <v>18</v>
          </cell>
          <cell r="AK8">
            <v>17</v>
          </cell>
          <cell r="AL8">
            <v>16</v>
          </cell>
        </row>
        <row r="9">
          <cell r="D9">
            <v>175</v>
          </cell>
          <cell r="I9">
            <v>179</v>
          </cell>
          <cell r="N9">
            <v>171</v>
          </cell>
          <cell r="S9">
            <v>160</v>
          </cell>
          <cell r="X9">
            <v>152</v>
          </cell>
          <cell r="Y9">
            <v>150</v>
          </cell>
          <cell r="Z9">
            <v>148</v>
          </cell>
          <cell r="AA9">
            <v>145</v>
          </cell>
          <cell r="AB9">
            <v>139</v>
          </cell>
          <cell r="AC9">
            <v>138</v>
          </cell>
          <cell r="AD9">
            <v>135</v>
          </cell>
          <cell r="AE9">
            <v>133</v>
          </cell>
          <cell r="AF9">
            <v>130</v>
          </cell>
          <cell r="AG9">
            <v>128</v>
          </cell>
          <cell r="AH9">
            <v>125</v>
          </cell>
          <cell r="AI9">
            <v>121</v>
          </cell>
          <cell r="AJ9">
            <v>119</v>
          </cell>
          <cell r="AK9">
            <v>116</v>
          </cell>
          <cell r="AL9">
            <v>116</v>
          </cell>
        </row>
        <row r="10">
          <cell r="D10">
            <v>117</v>
          </cell>
          <cell r="I10">
            <v>118</v>
          </cell>
          <cell r="N10">
            <v>96</v>
          </cell>
          <cell r="S10">
            <v>85</v>
          </cell>
          <cell r="X10">
            <v>76</v>
          </cell>
          <cell r="Y10">
            <v>72</v>
          </cell>
          <cell r="Z10">
            <v>70</v>
          </cell>
          <cell r="AA10">
            <v>68</v>
          </cell>
          <cell r="AB10">
            <v>64</v>
          </cell>
          <cell r="AC10">
            <v>62</v>
          </cell>
          <cell r="AD10">
            <v>58</v>
          </cell>
          <cell r="AE10">
            <v>56</v>
          </cell>
          <cell r="AF10">
            <v>54</v>
          </cell>
          <cell r="AG10">
            <v>51</v>
          </cell>
          <cell r="AH10">
            <v>48</v>
          </cell>
          <cell r="AI10">
            <v>46</v>
          </cell>
          <cell r="AJ10">
            <v>45</v>
          </cell>
          <cell r="AK10">
            <v>43</v>
          </cell>
          <cell r="AL10">
            <v>40</v>
          </cell>
        </row>
        <row r="11">
          <cell r="D11">
            <v>130</v>
          </cell>
          <cell r="I11">
            <v>115</v>
          </cell>
          <cell r="N11">
            <v>93</v>
          </cell>
          <cell r="S11">
            <v>90</v>
          </cell>
          <cell r="X11">
            <v>81</v>
          </cell>
          <cell r="Y11">
            <v>79</v>
          </cell>
          <cell r="Z11">
            <v>78</v>
          </cell>
          <cell r="AA11">
            <v>78</v>
          </cell>
          <cell r="AB11">
            <v>72</v>
          </cell>
          <cell r="AC11">
            <v>71</v>
          </cell>
          <cell r="AD11">
            <v>69</v>
          </cell>
          <cell r="AE11">
            <v>69</v>
          </cell>
          <cell r="AF11">
            <v>68</v>
          </cell>
          <cell r="AG11">
            <v>66</v>
          </cell>
          <cell r="AH11">
            <v>64</v>
          </cell>
          <cell r="AI11">
            <v>59</v>
          </cell>
          <cell r="AJ11">
            <v>58</v>
          </cell>
          <cell r="AK11">
            <v>57</v>
          </cell>
          <cell r="AL11">
            <v>54</v>
          </cell>
        </row>
        <row r="12">
          <cell r="D12">
            <v>123</v>
          </cell>
          <cell r="I12">
            <v>103</v>
          </cell>
          <cell r="N12">
            <v>71</v>
          </cell>
          <cell r="S12">
            <v>59</v>
          </cell>
          <cell r="X12">
            <v>47</v>
          </cell>
          <cell r="Y12">
            <v>45</v>
          </cell>
          <cell r="Z12">
            <v>44</v>
          </cell>
          <cell r="AA12">
            <v>43</v>
          </cell>
          <cell r="AB12">
            <v>38</v>
          </cell>
          <cell r="AC12">
            <v>37</v>
          </cell>
          <cell r="AD12">
            <v>35</v>
          </cell>
          <cell r="AE12">
            <v>34</v>
          </cell>
          <cell r="AF12">
            <v>33</v>
          </cell>
          <cell r="AG12">
            <v>31</v>
          </cell>
          <cell r="AH12">
            <v>30</v>
          </cell>
          <cell r="AI12">
            <v>29</v>
          </cell>
          <cell r="AJ12">
            <v>28</v>
          </cell>
          <cell r="AK12">
            <v>27</v>
          </cell>
          <cell r="AL12">
            <v>25</v>
          </cell>
        </row>
        <row r="13">
          <cell r="D13">
            <v>38</v>
          </cell>
          <cell r="I13">
            <v>35</v>
          </cell>
          <cell r="N13">
            <v>29</v>
          </cell>
          <cell r="S13">
            <v>26</v>
          </cell>
          <cell r="X13">
            <v>21</v>
          </cell>
          <cell r="Y13">
            <v>21</v>
          </cell>
          <cell r="Z13">
            <v>20</v>
          </cell>
          <cell r="AA13">
            <v>19</v>
          </cell>
          <cell r="AB13">
            <v>17</v>
          </cell>
          <cell r="AC13">
            <v>16</v>
          </cell>
          <cell r="AD13">
            <v>16</v>
          </cell>
          <cell r="AE13">
            <v>15</v>
          </cell>
          <cell r="AF13">
            <v>15</v>
          </cell>
          <cell r="AG13">
            <v>13</v>
          </cell>
          <cell r="AH13">
            <v>13</v>
          </cell>
          <cell r="AI13">
            <v>11</v>
          </cell>
          <cell r="AJ13">
            <v>11</v>
          </cell>
          <cell r="AK13">
            <v>10</v>
          </cell>
          <cell r="AL13">
            <v>10</v>
          </cell>
        </row>
        <row r="14">
          <cell r="D14">
            <v>56</v>
          </cell>
          <cell r="I14">
            <v>46</v>
          </cell>
          <cell r="N14">
            <v>35</v>
          </cell>
          <cell r="S14">
            <v>29</v>
          </cell>
          <cell r="X14">
            <v>28</v>
          </cell>
          <cell r="Y14">
            <v>28</v>
          </cell>
          <cell r="Z14">
            <v>27</v>
          </cell>
          <cell r="AA14">
            <v>27</v>
          </cell>
          <cell r="AB14">
            <v>25</v>
          </cell>
          <cell r="AC14">
            <v>24</v>
          </cell>
          <cell r="AD14">
            <v>24</v>
          </cell>
          <cell r="AE14">
            <v>23</v>
          </cell>
          <cell r="AF14">
            <v>23</v>
          </cell>
          <cell r="AG14">
            <v>22</v>
          </cell>
          <cell r="AH14">
            <v>22</v>
          </cell>
          <cell r="AI14">
            <v>21</v>
          </cell>
          <cell r="AJ14">
            <v>20</v>
          </cell>
          <cell r="AK14">
            <v>19</v>
          </cell>
          <cell r="AL14">
            <v>18</v>
          </cell>
        </row>
        <row r="15">
          <cell r="D15">
            <v>11</v>
          </cell>
          <cell r="I15">
            <v>11</v>
          </cell>
          <cell r="N15">
            <v>9</v>
          </cell>
          <cell r="S15">
            <v>9</v>
          </cell>
          <cell r="X15">
            <v>15</v>
          </cell>
          <cell r="Y15">
            <v>15</v>
          </cell>
          <cell r="Z15">
            <v>14</v>
          </cell>
          <cell r="AA15">
            <v>15</v>
          </cell>
          <cell r="AB15">
            <v>14</v>
          </cell>
          <cell r="AC15">
            <v>14</v>
          </cell>
          <cell r="AD15">
            <v>13</v>
          </cell>
          <cell r="AE15">
            <v>13</v>
          </cell>
          <cell r="AF15">
            <v>13</v>
          </cell>
          <cell r="AG15">
            <v>13</v>
          </cell>
          <cell r="AH15">
            <v>12</v>
          </cell>
          <cell r="AI15">
            <v>12</v>
          </cell>
          <cell r="AJ15">
            <v>12</v>
          </cell>
          <cell r="AK15">
            <v>12</v>
          </cell>
          <cell r="AL15">
            <v>11</v>
          </cell>
        </row>
        <row r="16">
          <cell r="D16">
            <v>5</v>
          </cell>
          <cell r="I16">
            <v>3</v>
          </cell>
          <cell r="N16">
            <v>2</v>
          </cell>
          <cell r="S16">
            <v>2</v>
          </cell>
          <cell r="X16">
            <v>2</v>
          </cell>
          <cell r="Y16">
            <v>2</v>
          </cell>
          <cell r="Z16">
            <v>1</v>
          </cell>
          <cell r="AA16">
            <v>1</v>
          </cell>
          <cell r="AB16">
            <v>1</v>
          </cell>
          <cell r="AC16">
            <v>1</v>
          </cell>
          <cell r="AD16">
            <v>1</v>
          </cell>
          <cell r="AE16">
            <v>1</v>
          </cell>
          <cell r="AF16">
            <v>1</v>
          </cell>
          <cell r="AG16">
            <v>1</v>
          </cell>
          <cell r="AH16">
            <v>1</v>
          </cell>
          <cell r="AI16">
            <v>1</v>
          </cell>
          <cell r="AJ16">
            <v>0</v>
          </cell>
          <cell r="AK16">
            <v>1</v>
          </cell>
          <cell r="AL16">
            <v>0</v>
          </cell>
        </row>
        <row r="17">
          <cell r="D17">
            <v>0</v>
          </cell>
          <cell r="I17">
            <v>0</v>
          </cell>
          <cell r="N17">
            <v>8</v>
          </cell>
          <cell r="S17">
            <v>13</v>
          </cell>
          <cell r="X17">
            <v>3</v>
          </cell>
          <cell r="Y17">
            <v>3</v>
          </cell>
          <cell r="Z17">
            <v>3</v>
          </cell>
          <cell r="AA17">
            <v>2</v>
          </cell>
          <cell r="AB17">
            <v>2</v>
          </cell>
          <cell r="AC17">
            <v>2</v>
          </cell>
          <cell r="AD17">
            <v>2</v>
          </cell>
          <cell r="AE17">
            <v>2</v>
          </cell>
          <cell r="AF17">
            <v>2</v>
          </cell>
          <cell r="AG17">
            <v>1</v>
          </cell>
          <cell r="AH17">
            <v>1</v>
          </cell>
          <cell r="AI17">
            <v>1</v>
          </cell>
          <cell r="AJ17">
            <v>1</v>
          </cell>
          <cell r="AK17">
            <v>1</v>
          </cell>
          <cell r="AL17">
            <v>1</v>
          </cell>
        </row>
        <row r="18">
          <cell r="D18">
            <v>2</v>
          </cell>
          <cell r="I18">
            <v>2</v>
          </cell>
          <cell r="N18">
            <v>3</v>
          </cell>
          <cell r="S18">
            <v>1</v>
          </cell>
          <cell r="X18">
            <v>2</v>
          </cell>
          <cell r="Y18">
            <v>0</v>
          </cell>
          <cell r="Z18">
            <v>1</v>
          </cell>
          <cell r="AA18">
            <v>1</v>
          </cell>
          <cell r="AB18">
            <v>0</v>
          </cell>
          <cell r="AC18">
            <v>1</v>
          </cell>
          <cell r="AD18">
            <v>0</v>
          </cell>
          <cell r="AE18">
            <v>0</v>
          </cell>
          <cell r="AF18">
            <v>0</v>
          </cell>
          <cell r="AG18">
            <v>0</v>
          </cell>
          <cell r="AH18">
            <v>0</v>
          </cell>
          <cell r="AI18">
            <v>0</v>
          </cell>
          <cell r="AJ18">
            <v>1</v>
          </cell>
          <cell r="AK18">
            <v>1</v>
          </cell>
          <cell r="AL18">
            <v>0</v>
          </cell>
        </row>
        <row r="19">
          <cell r="D19">
            <v>11</v>
          </cell>
          <cell r="I19">
            <v>12</v>
          </cell>
          <cell r="N19">
            <v>10</v>
          </cell>
          <cell r="S19">
            <v>11</v>
          </cell>
          <cell r="X19">
            <v>12</v>
          </cell>
          <cell r="Y19">
            <v>11</v>
          </cell>
          <cell r="Z19">
            <v>12</v>
          </cell>
          <cell r="AA19">
            <v>12</v>
          </cell>
          <cell r="AB19">
            <v>10</v>
          </cell>
          <cell r="AC19">
            <v>11</v>
          </cell>
          <cell r="AD19">
            <v>11</v>
          </cell>
          <cell r="AE19">
            <v>11</v>
          </cell>
          <cell r="AF19">
            <v>11</v>
          </cell>
          <cell r="AG19">
            <v>11</v>
          </cell>
          <cell r="AH19">
            <v>11</v>
          </cell>
          <cell r="AI19">
            <v>11</v>
          </cell>
          <cell r="AJ19">
            <v>11</v>
          </cell>
          <cell r="AK19">
            <v>10</v>
          </cell>
          <cell r="AL19">
            <v>9</v>
          </cell>
        </row>
        <row r="20">
          <cell r="D20">
            <v>83</v>
          </cell>
          <cell r="I20">
            <v>79</v>
          </cell>
          <cell r="N20">
            <v>71</v>
          </cell>
          <cell r="S20">
            <v>69</v>
          </cell>
          <cell r="X20">
            <v>53</v>
          </cell>
          <cell r="Y20">
            <v>50</v>
          </cell>
          <cell r="Z20">
            <v>50</v>
          </cell>
          <cell r="AA20">
            <v>52</v>
          </cell>
          <cell r="AB20">
            <v>44</v>
          </cell>
          <cell r="AC20">
            <v>47</v>
          </cell>
          <cell r="AD20">
            <v>42</v>
          </cell>
          <cell r="AE20">
            <v>42</v>
          </cell>
          <cell r="AF20">
            <v>42</v>
          </cell>
          <cell r="AG20">
            <v>42</v>
          </cell>
          <cell r="AH20">
            <v>39</v>
          </cell>
          <cell r="AI20">
            <v>39</v>
          </cell>
          <cell r="AJ20">
            <v>40</v>
          </cell>
          <cell r="AK20">
            <v>39</v>
          </cell>
          <cell r="AL20">
            <v>36</v>
          </cell>
        </row>
        <row r="21">
          <cell r="D21">
            <v>28</v>
          </cell>
          <cell r="I21">
            <v>28</v>
          </cell>
          <cell r="N21">
            <v>31</v>
          </cell>
          <cell r="S21">
            <v>30</v>
          </cell>
          <cell r="X21">
            <v>40</v>
          </cell>
          <cell r="Y21">
            <v>42</v>
          </cell>
          <cell r="Z21">
            <v>41</v>
          </cell>
          <cell r="AA21">
            <v>45</v>
          </cell>
          <cell r="AB21">
            <v>39</v>
          </cell>
          <cell r="AC21">
            <v>42</v>
          </cell>
          <cell r="AD21">
            <v>41</v>
          </cell>
          <cell r="AE21">
            <v>41</v>
          </cell>
          <cell r="AF21">
            <v>42</v>
          </cell>
          <cell r="AG21">
            <v>42</v>
          </cell>
          <cell r="AH21">
            <v>42</v>
          </cell>
          <cell r="AI21">
            <v>41</v>
          </cell>
          <cell r="AJ21">
            <v>43</v>
          </cell>
          <cell r="AK21">
            <v>42</v>
          </cell>
          <cell r="AL21">
            <v>40</v>
          </cell>
        </row>
        <row r="22">
          <cell r="D22">
            <v>41</v>
          </cell>
          <cell r="I22">
            <v>35</v>
          </cell>
          <cell r="N22">
            <v>29</v>
          </cell>
          <cell r="S22">
            <v>25</v>
          </cell>
          <cell r="X22">
            <v>20</v>
          </cell>
          <cell r="Y22">
            <v>20</v>
          </cell>
          <cell r="Z22">
            <v>20</v>
          </cell>
          <cell r="AA22">
            <v>21</v>
          </cell>
          <cell r="AB22">
            <v>19</v>
          </cell>
          <cell r="AC22">
            <v>19</v>
          </cell>
          <cell r="AD22">
            <v>19</v>
          </cell>
          <cell r="AE22">
            <v>18</v>
          </cell>
          <cell r="AF22">
            <v>18</v>
          </cell>
          <cell r="AG22">
            <v>18</v>
          </cell>
          <cell r="AH22">
            <v>18</v>
          </cell>
          <cell r="AI22">
            <v>16</v>
          </cell>
          <cell r="AJ22">
            <v>16</v>
          </cell>
          <cell r="AK22">
            <v>16</v>
          </cell>
          <cell r="AL22">
            <v>15</v>
          </cell>
        </row>
        <row r="23">
          <cell r="D23">
            <v>56</v>
          </cell>
          <cell r="I23">
            <v>50</v>
          </cell>
          <cell r="N23">
            <v>40</v>
          </cell>
          <cell r="S23">
            <v>37</v>
          </cell>
          <cell r="X23">
            <v>36</v>
          </cell>
          <cell r="Y23">
            <v>36</v>
          </cell>
          <cell r="Z23">
            <v>35</v>
          </cell>
          <cell r="AA23">
            <v>37</v>
          </cell>
          <cell r="AB23">
            <v>33</v>
          </cell>
          <cell r="AC23">
            <v>32</v>
          </cell>
          <cell r="AD23">
            <v>32</v>
          </cell>
          <cell r="AE23">
            <v>31</v>
          </cell>
          <cell r="AF23">
            <v>32</v>
          </cell>
          <cell r="AG23">
            <v>31</v>
          </cell>
          <cell r="AH23">
            <v>31</v>
          </cell>
          <cell r="AI23">
            <v>27</v>
          </cell>
          <cell r="AJ23">
            <v>28</v>
          </cell>
          <cell r="AK23">
            <v>28</v>
          </cell>
          <cell r="AL23">
            <v>26</v>
          </cell>
        </row>
        <row r="24">
          <cell r="D24">
            <v>30</v>
          </cell>
          <cell r="I24">
            <v>26</v>
          </cell>
          <cell r="N24">
            <v>26</v>
          </cell>
          <cell r="S24">
            <v>20</v>
          </cell>
          <cell r="X24">
            <v>19</v>
          </cell>
          <cell r="Y24">
            <v>19</v>
          </cell>
          <cell r="Z24">
            <v>18</v>
          </cell>
          <cell r="AA24">
            <v>15</v>
          </cell>
          <cell r="AB24">
            <v>13</v>
          </cell>
          <cell r="AC24">
            <v>13</v>
          </cell>
          <cell r="AD24">
            <v>12</v>
          </cell>
          <cell r="AE24">
            <v>12</v>
          </cell>
          <cell r="AF24">
            <v>11</v>
          </cell>
          <cell r="AG24">
            <v>11</v>
          </cell>
          <cell r="AH24">
            <v>10</v>
          </cell>
          <cell r="AI24">
            <v>9</v>
          </cell>
          <cell r="AJ24">
            <v>8</v>
          </cell>
          <cell r="AK24">
            <v>7</v>
          </cell>
          <cell r="AL24">
            <v>7</v>
          </cell>
        </row>
        <row r="25">
          <cell r="D25">
            <v>29</v>
          </cell>
          <cell r="I25">
            <v>34</v>
          </cell>
          <cell r="N25">
            <v>30</v>
          </cell>
          <cell r="S25">
            <v>29</v>
          </cell>
          <cell r="X25">
            <v>26</v>
          </cell>
          <cell r="Y25">
            <v>25</v>
          </cell>
          <cell r="Z25">
            <v>25</v>
          </cell>
          <cell r="AA25">
            <v>26</v>
          </cell>
          <cell r="AB25">
            <v>25</v>
          </cell>
          <cell r="AC25">
            <v>25</v>
          </cell>
          <cell r="AD25">
            <v>24</v>
          </cell>
          <cell r="AE25">
            <v>23</v>
          </cell>
          <cell r="AF25">
            <v>23</v>
          </cell>
          <cell r="AG25">
            <v>24</v>
          </cell>
          <cell r="AH25">
            <v>23</v>
          </cell>
          <cell r="AI25">
            <v>23</v>
          </cell>
          <cell r="AJ25">
            <v>21</v>
          </cell>
          <cell r="AK25">
            <v>21</v>
          </cell>
          <cell r="AL25">
            <v>19</v>
          </cell>
        </row>
        <row r="26">
          <cell r="D26">
            <v>63</v>
          </cell>
          <cell r="I26">
            <v>54</v>
          </cell>
          <cell r="N26">
            <v>51</v>
          </cell>
          <cell r="S26">
            <v>44</v>
          </cell>
          <cell r="X26">
            <v>36</v>
          </cell>
          <cell r="Y26">
            <v>35</v>
          </cell>
          <cell r="Z26">
            <v>34</v>
          </cell>
          <cell r="AA26">
            <v>36</v>
          </cell>
          <cell r="AB26">
            <v>32</v>
          </cell>
          <cell r="AC26">
            <v>31</v>
          </cell>
          <cell r="AD26">
            <v>31</v>
          </cell>
          <cell r="AE26">
            <v>31</v>
          </cell>
          <cell r="AF26">
            <v>31</v>
          </cell>
          <cell r="AG26">
            <v>31</v>
          </cell>
          <cell r="AH26">
            <v>31</v>
          </cell>
          <cell r="AI26">
            <v>30</v>
          </cell>
          <cell r="AJ26">
            <v>30</v>
          </cell>
          <cell r="AK26">
            <v>29</v>
          </cell>
          <cell r="AL26">
            <v>28</v>
          </cell>
        </row>
        <row r="27">
          <cell r="D27">
            <v>74</v>
          </cell>
          <cell r="I27">
            <v>70</v>
          </cell>
          <cell r="N27">
            <v>56</v>
          </cell>
          <cell r="S27">
            <v>48</v>
          </cell>
          <cell r="X27">
            <v>46</v>
          </cell>
          <cell r="Y27">
            <v>49</v>
          </cell>
          <cell r="Z27">
            <v>49</v>
          </cell>
          <cell r="AA27">
            <v>51</v>
          </cell>
          <cell r="AB27">
            <v>44</v>
          </cell>
          <cell r="AC27">
            <v>45</v>
          </cell>
          <cell r="AD27">
            <v>43</v>
          </cell>
          <cell r="AE27">
            <v>44</v>
          </cell>
          <cell r="AF27">
            <v>46</v>
          </cell>
          <cell r="AG27">
            <v>47</v>
          </cell>
          <cell r="AH27">
            <v>55</v>
          </cell>
          <cell r="AI27">
            <v>53</v>
          </cell>
          <cell r="AJ27">
            <v>60</v>
          </cell>
          <cell r="AK27">
            <v>59</v>
          </cell>
          <cell r="AL27">
            <v>53</v>
          </cell>
        </row>
        <row r="28">
          <cell r="D28">
            <v>318</v>
          </cell>
          <cell r="I28">
            <v>324</v>
          </cell>
          <cell r="N28">
            <v>317</v>
          </cell>
          <cell r="S28">
            <v>300</v>
          </cell>
          <cell r="X28">
            <v>280</v>
          </cell>
          <cell r="Y28">
            <v>275</v>
          </cell>
          <cell r="Z28">
            <v>272</v>
          </cell>
          <cell r="AA28">
            <v>267</v>
          </cell>
          <cell r="AB28">
            <v>260</v>
          </cell>
          <cell r="AC28">
            <v>258</v>
          </cell>
          <cell r="AD28">
            <v>251</v>
          </cell>
          <cell r="AE28">
            <v>247</v>
          </cell>
          <cell r="AF28">
            <v>241</v>
          </cell>
          <cell r="AG28">
            <v>239</v>
          </cell>
          <cell r="AH28">
            <v>232</v>
          </cell>
          <cell r="AI28">
            <v>226</v>
          </cell>
          <cell r="AJ28">
            <v>220</v>
          </cell>
          <cell r="AK28">
            <v>216</v>
          </cell>
          <cell r="AL28">
            <v>213</v>
          </cell>
        </row>
        <row r="29">
          <cell r="D29">
            <v>409</v>
          </cell>
          <cell r="I29">
            <v>371</v>
          </cell>
          <cell r="N29">
            <v>288</v>
          </cell>
          <cell r="S29">
            <v>260</v>
          </cell>
          <cell r="X29">
            <v>225</v>
          </cell>
          <cell r="Y29">
            <v>217</v>
          </cell>
          <cell r="Z29">
            <v>211</v>
          </cell>
          <cell r="AA29">
            <v>208</v>
          </cell>
          <cell r="AB29">
            <v>190</v>
          </cell>
          <cell r="AC29">
            <v>187</v>
          </cell>
          <cell r="AD29">
            <v>177</v>
          </cell>
          <cell r="AE29">
            <v>173</v>
          </cell>
          <cell r="AF29">
            <v>169</v>
          </cell>
          <cell r="AG29">
            <v>161</v>
          </cell>
          <cell r="AH29">
            <v>156</v>
          </cell>
          <cell r="AI29">
            <v>145</v>
          </cell>
          <cell r="AJ29">
            <v>142</v>
          </cell>
          <cell r="AK29">
            <v>137</v>
          </cell>
          <cell r="AL29">
            <v>129</v>
          </cell>
        </row>
        <row r="30">
          <cell r="D30">
            <v>101</v>
          </cell>
          <cell r="I30">
            <v>97</v>
          </cell>
          <cell r="N30">
            <v>95</v>
          </cell>
          <cell r="S30">
            <v>95</v>
          </cell>
          <cell r="X30">
            <v>72</v>
          </cell>
          <cell r="Y30">
            <v>65</v>
          </cell>
          <cell r="Z30">
            <v>66</v>
          </cell>
          <cell r="AA30">
            <v>69</v>
          </cell>
          <cell r="AB30">
            <v>58</v>
          </cell>
          <cell r="AC30">
            <v>62</v>
          </cell>
          <cell r="AD30">
            <v>56</v>
          </cell>
          <cell r="AE30">
            <v>56</v>
          </cell>
          <cell r="AF30">
            <v>56</v>
          </cell>
          <cell r="AG30">
            <v>55</v>
          </cell>
          <cell r="AH30">
            <v>52</v>
          </cell>
          <cell r="AI30">
            <v>53</v>
          </cell>
          <cell r="AJ30">
            <v>54</v>
          </cell>
          <cell r="AK30">
            <v>51</v>
          </cell>
          <cell r="AL30">
            <v>47</v>
          </cell>
        </row>
        <row r="31">
          <cell r="D31">
            <v>193</v>
          </cell>
          <cell r="I31">
            <v>169</v>
          </cell>
          <cell r="N31">
            <v>143</v>
          </cell>
          <cell r="S31">
            <v>131</v>
          </cell>
          <cell r="X31">
            <v>138</v>
          </cell>
          <cell r="Y31">
            <v>140</v>
          </cell>
          <cell r="Z31">
            <v>138</v>
          </cell>
          <cell r="AA31">
            <v>144</v>
          </cell>
          <cell r="AB31">
            <v>130</v>
          </cell>
          <cell r="AC31">
            <v>132</v>
          </cell>
          <cell r="AD31">
            <v>129</v>
          </cell>
          <cell r="AE31">
            <v>126</v>
          </cell>
          <cell r="AF31">
            <v>128</v>
          </cell>
          <cell r="AG31">
            <v>126</v>
          </cell>
          <cell r="AH31">
            <v>124</v>
          </cell>
          <cell r="AI31">
            <v>118</v>
          </cell>
          <cell r="AJ31">
            <v>120</v>
          </cell>
          <cell r="AK31">
            <v>117</v>
          </cell>
          <cell r="AL31">
            <v>111</v>
          </cell>
        </row>
        <row r="32">
          <cell r="D32">
            <v>123</v>
          </cell>
          <cell r="I32">
            <v>114</v>
          </cell>
          <cell r="N32">
            <v>106</v>
          </cell>
          <cell r="S32">
            <v>93</v>
          </cell>
          <cell r="X32">
            <v>81</v>
          </cell>
          <cell r="Y32">
            <v>79</v>
          </cell>
          <cell r="Z32">
            <v>78</v>
          </cell>
          <cell r="AA32">
            <v>77</v>
          </cell>
          <cell r="AB32">
            <v>70</v>
          </cell>
          <cell r="AC32">
            <v>69</v>
          </cell>
          <cell r="AD32">
            <v>67</v>
          </cell>
          <cell r="AE32">
            <v>66</v>
          </cell>
          <cell r="AF32">
            <v>66</v>
          </cell>
          <cell r="AG32">
            <v>66</v>
          </cell>
          <cell r="AH32">
            <v>64</v>
          </cell>
          <cell r="AI32">
            <v>63</v>
          </cell>
          <cell r="AJ32">
            <v>60</v>
          </cell>
          <cell r="AK32">
            <v>57</v>
          </cell>
          <cell r="AL32">
            <v>55</v>
          </cell>
        </row>
        <row r="33">
          <cell r="D33">
            <v>74</v>
          </cell>
          <cell r="I33">
            <v>70</v>
          </cell>
          <cell r="N33">
            <v>56</v>
          </cell>
          <cell r="S33">
            <v>48</v>
          </cell>
          <cell r="X33">
            <v>46</v>
          </cell>
          <cell r="Y33">
            <v>49</v>
          </cell>
          <cell r="Z33">
            <v>49</v>
          </cell>
          <cell r="AA33">
            <v>51</v>
          </cell>
          <cell r="AB33">
            <v>44</v>
          </cell>
          <cell r="AC33">
            <v>45</v>
          </cell>
          <cell r="AD33">
            <v>43</v>
          </cell>
          <cell r="AE33">
            <v>44</v>
          </cell>
          <cell r="AF33">
            <v>46</v>
          </cell>
          <cell r="AG33">
            <v>47</v>
          </cell>
          <cell r="AH33">
            <v>55</v>
          </cell>
          <cell r="AI33">
            <v>53</v>
          </cell>
          <cell r="AJ33">
            <v>60</v>
          </cell>
          <cell r="AK33">
            <v>59</v>
          </cell>
          <cell r="AL33">
            <v>53</v>
          </cell>
        </row>
        <row r="34">
          <cell r="D34">
            <v>1217</v>
          </cell>
          <cell r="I34">
            <v>1145</v>
          </cell>
          <cell r="N34">
            <v>1005</v>
          </cell>
          <cell r="S34">
            <v>928</v>
          </cell>
          <cell r="X34">
            <v>842</v>
          </cell>
          <cell r="Y34">
            <v>826</v>
          </cell>
          <cell r="Z34">
            <v>814</v>
          </cell>
          <cell r="AA34">
            <v>815</v>
          </cell>
          <cell r="AB34">
            <v>751</v>
          </cell>
          <cell r="AC34">
            <v>753</v>
          </cell>
          <cell r="AD34">
            <v>723</v>
          </cell>
          <cell r="AE34">
            <v>713</v>
          </cell>
          <cell r="AF34">
            <v>705</v>
          </cell>
          <cell r="AG34">
            <v>694</v>
          </cell>
          <cell r="AH34">
            <v>684</v>
          </cell>
          <cell r="AI34">
            <v>657</v>
          </cell>
          <cell r="AJ34">
            <v>656</v>
          </cell>
          <cell r="AK34">
            <v>638</v>
          </cell>
          <cell r="AL34">
            <v>608</v>
          </cell>
        </row>
        <row r="44">
          <cell r="D44">
            <v>6</v>
          </cell>
          <cell r="I44">
            <v>7</v>
          </cell>
          <cell r="N44">
            <v>8</v>
          </cell>
          <cell r="S44">
            <v>9</v>
          </cell>
          <cell r="X44">
            <v>10</v>
          </cell>
          <cell r="Y44">
            <v>11</v>
          </cell>
          <cell r="Z44">
            <v>12</v>
          </cell>
          <cell r="AA44">
            <v>13</v>
          </cell>
          <cell r="AB44">
            <v>13</v>
          </cell>
          <cell r="AC44">
            <v>14</v>
          </cell>
          <cell r="AD44">
            <v>14</v>
          </cell>
          <cell r="AE44">
            <v>15</v>
          </cell>
          <cell r="AF44">
            <v>15</v>
          </cell>
          <cell r="AG44">
            <v>16</v>
          </cell>
          <cell r="AH44">
            <v>16</v>
          </cell>
          <cell r="AI44">
            <v>16</v>
          </cell>
          <cell r="AJ44">
            <v>17</v>
          </cell>
          <cell r="AK44">
            <v>17</v>
          </cell>
          <cell r="AL44">
            <v>18</v>
          </cell>
        </row>
        <row r="45">
          <cell r="D45">
            <v>9</v>
          </cell>
          <cell r="I45">
            <v>7</v>
          </cell>
          <cell r="N45">
            <v>6</v>
          </cell>
          <cell r="S45">
            <v>5</v>
          </cell>
          <cell r="X45">
            <v>4</v>
          </cell>
          <cell r="Y45">
            <v>4</v>
          </cell>
          <cell r="Z45">
            <v>4</v>
          </cell>
          <cell r="AA45">
            <v>3</v>
          </cell>
          <cell r="AB45">
            <v>3</v>
          </cell>
          <cell r="AC45">
            <v>3</v>
          </cell>
          <cell r="AD45">
            <v>3</v>
          </cell>
          <cell r="AE45">
            <v>3</v>
          </cell>
          <cell r="AF45">
            <v>3</v>
          </cell>
          <cell r="AG45">
            <v>3</v>
          </cell>
          <cell r="AH45">
            <v>3</v>
          </cell>
          <cell r="AI45">
            <v>3</v>
          </cell>
          <cell r="AJ45">
            <v>3</v>
          </cell>
          <cell r="AK45">
            <v>3</v>
          </cell>
          <cell r="AL45">
            <v>3</v>
          </cell>
        </row>
        <row r="46">
          <cell r="D46">
            <v>19</v>
          </cell>
          <cell r="I46">
            <v>18</v>
          </cell>
          <cell r="N46">
            <v>17</v>
          </cell>
          <cell r="S46">
            <v>16</v>
          </cell>
          <cell r="X46">
            <v>15</v>
          </cell>
          <cell r="Y46">
            <v>14</v>
          </cell>
          <cell r="Z46">
            <v>14</v>
          </cell>
          <cell r="AA46">
            <v>14</v>
          </cell>
          <cell r="AB46">
            <v>14</v>
          </cell>
          <cell r="AC46">
            <v>14</v>
          </cell>
          <cell r="AD46">
            <v>13</v>
          </cell>
          <cell r="AE46">
            <v>13</v>
          </cell>
          <cell r="AF46">
            <v>13</v>
          </cell>
          <cell r="AG46">
            <v>13</v>
          </cell>
          <cell r="AH46">
            <v>12</v>
          </cell>
          <cell r="AI46">
            <v>12</v>
          </cell>
          <cell r="AJ46">
            <v>12</v>
          </cell>
          <cell r="AK46">
            <v>12</v>
          </cell>
          <cell r="AL46">
            <v>11</v>
          </cell>
        </row>
        <row r="47">
          <cell r="D47">
            <v>27</v>
          </cell>
          <cell r="I47">
            <v>28</v>
          </cell>
          <cell r="N47">
            <v>29</v>
          </cell>
          <cell r="S47">
            <v>29</v>
          </cell>
          <cell r="X47">
            <v>27</v>
          </cell>
          <cell r="Y47">
            <v>26</v>
          </cell>
          <cell r="Z47">
            <v>26</v>
          </cell>
          <cell r="AA47">
            <v>26</v>
          </cell>
          <cell r="AB47">
            <v>26</v>
          </cell>
          <cell r="AC47">
            <v>25</v>
          </cell>
          <cell r="AD47">
            <v>25</v>
          </cell>
          <cell r="AE47">
            <v>24</v>
          </cell>
          <cell r="AF47">
            <v>24</v>
          </cell>
          <cell r="AG47">
            <v>24</v>
          </cell>
          <cell r="AH47">
            <v>23</v>
          </cell>
          <cell r="AI47">
            <v>23</v>
          </cell>
          <cell r="AJ47">
            <v>22</v>
          </cell>
          <cell r="AK47">
            <v>22</v>
          </cell>
          <cell r="AL47">
            <v>22</v>
          </cell>
        </row>
        <row r="48">
          <cell r="D48">
            <v>11</v>
          </cell>
          <cell r="I48">
            <v>10</v>
          </cell>
          <cell r="N48">
            <v>8</v>
          </cell>
          <cell r="S48">
            <v>7</v>
          </cell>
          <cell r="X48">
            <v>6</v>
          </cell>
          <cell r="Y48">
            <v>7</v>
          </cell>
          <cell r="Z48">
            <v>6</v>
          </cell>
          <cell r="AA48">
            <v>7</v>
          </cell>
          <cell r="AB48">
            <v>6</v>
          </cell>
          <cell r="AC48">
            <v>6</v>
          </cell>
          <cell r="AD48">
            <v>6</v>
          </cell>
          <cell r="AE48">
            <v>6</v>
          </cell>
          <cell r="AF48">
            <v>6</v>
          </cell>
          <cell r="AG48">
            <v>6</v>
          </cell>
          <cell r="AH48">
            <v>6</v>
          </cell>
          <cell r="AI48">
            <v>6</v>
          </cell>
          <cell r="AJ48">
            <v>6</v>
          </cell>
          <cell r="AK48">
            <v>6</v>
          </cell>
          <cell r="AL48">
            <v>6</v>
          </cell>
        </row>
        <row r="50">
          <cell r="D50">
            <v>76</v>
          </cell>
          <cell r="I50">
            <v>74</v>
          </cell>
          <cell r="N50">
            <v>70</v>
          </cell>
          <cell r="S50">
            <v>69</v>
          </cell>
          <cell r="X50">
            <v>67</v>
          </cell>
          <cell r="Y50">
            <v>67</v>
          </cell>
          <cell r="Z50">
            <v>67</v>
          </cell>
          <cell r="AA50">
            <v>65</v>
          </cell>
          <cell r="AB50">
            <v>63</v>
          </cell>
          <cell r="AC50">
            <v>63</v>
          </cell>
          <cell r="AD50">
            <v>62</v>
          </cell>
          <cell r="AE50">
            <v>60</v>
          </cell>
          <cell r="AF50">
            <v>61</v>
          </cell>
          <cell r="AG50">
            <v>60</v>
          </cell>
          <cell r="AH50">
            <v>59</v>
          </cell>
          <cell r="AI50">
            <v>57</v>
          </cell>
          <cell r="AJ50">
            <v>56</v>
          </cell>
          <cell r="AK50">
            <v>56</v>
          </cell>
          <cell r="AL50">
            <v>56</v>
          </cell>
        </row>
        <row r="51">
          <cell r="D51">
            <v>51</v>
          </cell>
          <cell r="I51">
            <v>51</v>
          </cell>
          <cell r="N51">
            <v>42</v>
          </cell>
          <cell r="S51">
            <v>35</v>
          </cell>
          <cell r="X51">
            <v>30</v>
          </cell>
          <cell r="Y51">
            <v>29</v>
          </cell>
          <cell r="Z51">
            <v>28</v>
          </cell>
          <cell r="AA51">
            <v>27</v>
          </cell>
          <cell r="AB51">
            <v>24</v>
          </cell>
          <cell r="AC51">
            <v>23</v>
          </cell>
          <cell r="AD51">
            <v>22</v>
          </cell>
          <cell r="AE51">
            <v>21</v>
          </cell>
          <cell r="AF51">
            <v>20</v>
          </cell>
          <cell r="AG51">
            <v>19</v>
          </cell>
          <cell r="AH51">
            <v>17</v>
          </cell>
          <cell r="AI51">
            <v>16</v>
          </cell>
          <cell r="AJ51">
            <v>16</v>
          </cell>
          <cell r="AK51">
            <v>15</v>
          </cell>
          <cell r="AL51">
            <v>14</v>
          </cell>
        </row>
        <row r="52">
          <cell r="D52">
            <v>93</v>
          </cell>
          <cell r="I52">
            <v>81</v>
          </cell>
          <cell r="N52">
            <v>64</v>
          </cell>
          <cell r="S52">
            <v>61</v>
          </cell>
          <cell r="X52">
            <v>54</v>
          </cell>
          <cell r="Y52">
            <v>53</v>
          </cell>
          <cell r="Z52">
            <v>53</v>
          </cell>
          <cell r="AA52">
            <v>53</v>
          </cell>
          <cell r="AB52">
            <v>47</v>
          </cell>
          <cell r="AC52">
            <v>47</v>
          </cell>
          <cell r="AD52">
            <v>45</v>
          </cell>
          <cell r="AE52">
            <v>45</v>
          </cell>
          <cell r="AF52">
            <v>45</v>
          </cell>
          <cell r="AG52">
            <v>44</v>
          </cell>
          <cell r="AH52">
            <v>42</v>
          </cell>
          <cell r="AI52">
            <v>39</v>
          </cell>
          <cell r="AJ52">
            <v>39</v>
          </cell>
          <cell r="AK52">
            <v>38</v>
          </cell>
          <cell r="AL52">
            <v>36</v>
          </cell>
        </row>
        <row r="53">
          <cell r="D53">
            <v>88</v>
          </cell>
          <cell r="I53">
            <v>74</v>
          </cell>
          <cell r="N53">
            <v>52</v>
          </cell>
          <cell r="S53">
            <v>41</v>
          </cell>
          <cell r="X53">
            <v>33</v>
          </cell>
          <cell r="Y53">
            <v>32</v>
          </cell>
          <cell r="Z53">
            <v>31</v>
          </cell>
          <cell r="AA53">
            <v>31</v>
          </cell>
          <cell r="AB53">
            <v>27</v>
          </cell>
          <cell r="AC53">
            <v>26</v>
          </cell>
          <cell r="AD53">
            <v>25</v>
          </cell>
          <cell r="AE53">
            <v>23</v>
          </cell>
          <cell r="AF53">
            <v>23</v>
          </cell>
          <cell r="AG53">
            <v>23</v>
          </cell>
          <cell r="AH53">
            <v>22</v>
          </cell>
          <cell r="AI53">
            <v>21</v>
          </cell>
          <cell r="AJ53">
            <v>21</v>
          </cell>
          <cell r="AK53">
            <v>20</v>
          </cell>
          <cell r="AL53">
            <v>19</v>
          </cell>
        </row>
        <row r="54">
          <cell r="D54">
            <v>19</v>
          </cell>
          <cell r="I54">
            <v>17</v>
          </cell>
          <cell r="N54">
            <v>14</v>
          </cell>
          <cell r="S54">
            <v>12</v>
          </cell>
          <cell r="X54">
            <v>9</v>
          </cell>
          <cell r="Y54">
            <v>9</v>
          </cell>
          <cell r="Z54">
            <v>8</v>
          </cell>
          <cell r="AA54">
            <v>8</v>
          </cell>
          <cell r="AB54">
            <v>7</v>
          </cell>
          <cell r="AC54">
            <v>7</v>
          </cell>
          <cell r="AD54">
            <v>6</v>
          </cell>
          <cell r="AE54">
            <v>6</v>
          </cell>
          <cell r="AF54">
            <v>6</v>
          </cell>
          <cell r="AG54">
            <v>6</v>
          </cell>
          <cell r="AH54">
            <v>5</v>
          </cell>
          <cell r="AI54">
            <v>5</v>
          </cell>
          <cell r="AJ54">
            <v>4</v>
          </cell>
          <cell r="AK54">
            <v>4</v>
          </cell>
          <cell r="AL54">
            <v>4</v>
          </cell>
        </row>
        <row r="55">
          <cell r="D55">
            <v>19</v>
          </cell>
          <cell r="I55">
            <v>15</v>
          </cell>
          <cell r="N55">
            <v>12</v>
          </cell>
          <cell r="S55">
            <v>10</v>
          </cell>
          <cell r="X55">
            <v>9</v>
          </cell>
          <cell r="Y55">
            <v>9</v>
          </cell>
          <cell r="Z55">
            <v>9</v>
          </cell>
          <cell r="AA55">
            <v>9</v>
          </cell>
          <cell r="AB55">
            <v>8</v>
          </cell>
          <cell r="AC55">
            <v>8</v>
          </cell>
          <cell r="AD55">
            <v>8</v>
          </cell>
          <cell r="AE55">
            <v>7</v>
          </cell>
          <cell r="AF55">
            <v>7</v>
          </cell>
          <cell r="AG55">
            <v>7</v>
          </cell>
          <cell r="AH55">
            <v>6</v>
          </cell>
          <cell r="AI55">
            <v>7</v>
          </cell>
          <cell r="AJ55">
            <v>6</v>
          </cell>
          <cell r="AK55">
            <v>6</v>
          </cell>
          <cell r="AL55">
            <v>5</v>
          </cell>
        </row>
        <row r="56">
          <cell r="D56">
            <v>10</v>
          </cell>
          <cell r="I56">
            <v>9</v>
          </cell>
          <cell r="N56">
            <v>8</v>
          </cell>
          <cell r="S56">
            <v>7</v>
          </cell>
          <cell r="X56">
            <v>10</v>
          </cell>
          <cell r="Y56">
            <v>10</v>
          </cell>
          <cell r="Z56">
            <v>10</v>
          </cell>
          <cell r="AA56">
            <v>10</v>
          </cell>
          <cell r="AB56">
            <v>9</v>
          </cell>
          <cell r="AC56">
            <v>9</v>
          </cell>
          <cell r="AD56">
            <v>8</v>
          </cell>
          <cell r="AE56">
            <v>8</v>
          </cell>
          <cell r="AF56">
            <v>8</v>
          </cell>
          <cell r="AG56">
            <v>8</v>
          </cell>
          <cell r="AH56">
            <v>7</v>
          </cell>
          <cell r="AI56">
            <v>7</v>
          </cell>
          <cell r="AJ56">
            <v>7</v>
          </cell>
          <cell r="AK56">
            <v>7</v>
          </cell>
          <cell r="AL56">
            <v>6</v>
          </cell>
        </row>
        <row r="57">
          <cell r="D57">
            <v>1</v>
          </cell>
          <cell r="I57">
            <v>1</v>
          </cell>
          <cell r="N57">
            <v>1</v>
          </cell>
          <cell r="S57">
            <v>1</v>
          </cell>
          <cell r="X57">
            <v>1</v>
          </cell>
          <cell r="Y57">
            <v>1</v>
          </cell>
          <cell r="Z57">
            <v>1</v>
          </cell>
          <cell r="AA57">
            <v>1</v>
          </cell>
          <cell r="AB57">
            <v>1</v>
          </cell>
          <cell r="AC57">
            <v>1</v>
          </cell>
          <cell r="AD57">
            <v>0</v>
          </cell>
          <cell r="AE57">
            <v>0</v>
          </cell>
          <cell r="AF57">
            <v>0</v>
          </cell>
          <cell r="AG57">
            <v>0</v>
          </cell>
          <cell r="AH57">
            <v>0</v>
          </cell>
          <cell r="AI57">
            <v>0</v>
          </cell>
          <cell r="AJ57">
            <v>0</v>
          </cell>
          <cell r="AK57">
            <v>0</v>
          </cell>
          <cell r="AL57">
            <v>0</v>
          </cell>
        </row>
        <row r="58">
          <cell r="D58">
            <v>0</v>
          </cell>
          <cell r="I58">
            <v>0</v>
          </cell>
          <cell r="N58">
            <v>1</v>
          </cell>
          <cell r="S58">
            <v>3</v>
          </cell>
          <cell r="X58">
            <v>1</v>
          </cell>
          <cell r="Y58">
            <v>1</v>
          </cell>
          <cell r="Z58">
            <v>1</v>
          </cell>
          <cell r="AA58">
            <v>1</v>
          </cell>
          <cell r="AB58">
            <v>1</v>
          </cell>
          <cell r="AC58">
            <v>1</v>
          </cell>
          <cell r="AD58">
            <v>1</v>
          </cell>
          <cell r="AE58">
            <v>1</v>
          </cell>
          <cell r="AF58">
            <v>0</v>
          </cell>
          <cell r="AG58">
            <v>0</v>
          </cell>
          <cell r="AH58">
            <v>0</v>
          </cell>
          <cell r="AI58">
            <v>0</v>
          </cell>
          <cell r="AJ58">
            <v>0</v>
          </cell>
          <cell r="AK58">
            <v>0</v>
          </cell>
          <cell r="AL58">
            <v>0</v>
          </cell>
        </row>
        <row r="59">
          <cell r="D59">
            <v>2</v>
          </cell>
          <cell r="I59">
            <v>2</v>
          </cell>
          <cell r="N59">
            <v>2</v>
          </cell>
          <cell r="S59">
            <v>1</v>
          </cell>
          <cell r="X59">
            <v>1</v>
          </cell>
          <cell r="Y59">
            <v>0</v>
          </cell>
          <cell r="Z59">
            <v>0</v>
          </cell>
          <cell r="AA59">
            <v>0</v>
          </cell>
          <cell r="AB59">
            <v>0</v>
          </cell>
          <cell r="AC59">
            <v>1</v>
          </cell>
          <cell r="AD59">
            <v>0</v>
          </cell>
          <cell r="AE59">
            <v>0</v>
          </cell>
          <cell r="AF59">
            <v>0</v>
          </cell>
          <cell r="AG59">
            <v>0</v>
          </cell>
          <cell r="AH59">
            <v>0</v>
          </cell>
          <cell r="AI59">
            <v>0</v>
          </cell>
          <cell r="AJ59">
            <v>0</v>
          </cell>
          <cell r="AK59">
            <v>1</v>
          </cell>
          <cell r="AL59">
            <v>0</v>
          </cell>
        </row>
        <row r="60">
          <cell r="D60">
            <v>7</v>
          </cell>
          <cell r="I60">
            <v>7</v>
          </cell>
          <cell r="N60">
            <v>6</v>
          </cell>
          <cell r="S60">
            <v>7</v>
          </cell>
          <cell r="X60">
            <v>8</v>
          </cell>
          <cell r="Y60">
            <v>7</v>
          </cell>
          <cell r="Z60">
            <v>7</v>
          </cell>
          <cell r="AA60">
            <v>8</v>
          </cell>
          <cell r="AB60">
            <v>6</v>
          </cell>
          <cell r="AC60">
            <v>7</v>
          </cell>
          <cell r="AD60">
            <v>6</v>
          </cell>
          <cell r="AE60">
            <v>6</v>
          </cell>
          <cell r="AF60">
            <v>7</v>
          </cell>
          <cell r="AG60">
            <v>7</v>
          </cell>
          <cell r="AH60">
            <v>7</v>
          </cell>
          <cell r="AI60">
            <v>7</v>
          </cell>
          <cell r="AJ60">
            <v>7</v>
          </cell>
          <cell r="AK60">
            <v>6</v>
          </cell>
          <cell r="AL60">
            <v>6</v>
          </cell>
        </row>
        <row r="61">
          <cell r="D61">
            <v>33</v>
          </cell>
          <cell r="I61">
            <v>33</v>
          </cell>
          <cell r="N61">
            <v>31</v>
          </cell>
          <cell r="S61">
            <v>30</v>
          </cell>
          <cell r="X61">
            <v>24</v>
          </cell>
          <cell r="Y61">
            <v>21</v>
          </cell>
          <cell r="Z61">
            <v>22</v>
          </cell>
          <cell r="AA61">
            <v>23</v>
          </cell>
          <cell r="AB61">
            <v>19</v>
          </cell>
          <cell r="AC61">
            <v>21</v>
          </cell>
          <cell r="AD61">
            <v>18</v>
          </cell>
          <cell r="AE61">
            <v>19</v>
          </cell>
          <cell r="AF61">
            <v>19</v>
          </cell>
          <cell r="AG61">
            <v>19</v>
          </cell>
          <cell r="AH61">
            <v>17</v>
          </cell>
          <cell r="AI61">
            <v>18</v>
          </cell>
          <cell r="AJ61">
            <v>20</v>
          </cell>
          <cell r="AK61">
            <v>18</v>
          </cell>
          <cell r="AL61">
            <v>17</v>
          </cell>
        </row>
        <row r="62">
          <cell r="D62">
            <v>22</v>
          </cell>
          <cell r="I62">
            <v>22</v>
          </cell>
          <cell r="N62">
            <v>24</v>
          </cell>
          <cell r="S62">
            <v>24</v>
          </cell>
          <cell r="X62">
            <v>32</v>
          </cell>
          <cell r="Y62">
            <v>33</v>
          </cell>
          <cell r="Z62">
            <v>34</v>
          </cell>
          <cell r="AA62">
            <v>37</v>
          </cell>
          <cell r="AB62">
            <v>31</v>
          </cell>
          <cell r="AC62">
            <v>33</v>
          </cell>
          <cell r="AD62">
            <v>33</v>
          </cell>
          <cell r="AE62">
            <v>33</v>
          </cell>
          <cell r="AF62">
            <v>34</v>
          </cell>
          <cell r="AG62">
            <v>34</v>
          </cell>
          <cell r="AH62">
            <v>33</v>
          </cell>
          <cell r="AI62">
            <v>34</v>
          </cell>
          <cell r="AJ62">
            <v>36</v>
          </cell>
          <cell r="AK62">
            <v>36</v>
          </cell>
          <cell r="AL62">
            <v>34</v>
          </cell>
        </row>
        <row r="63">
          <cell r="D63">
            <v>27</v>
          </cell>
          <cell r="I63">
            <v>23</v>
          </cell>
          <cell r="N63">
            <v>18</v>
          </cell>
          <cell r="S63">
            <v>16</v>
          </cell>
          <cell r="X63">
            <v>13</v>
          </cell>
          <cell r="Y63">
            <v>13</v>
          </cell>
          <cell r="Z63">
            <v>13</v>
          </cell>
          <cell r="AA63">
            <v>13</v>
          </cell>
          <cell r="AB63">
            <v>12</v>
          </cell>
          <cell r="AC63">
            <v>12</v>
          </cell>
          <cell r="AD63">
            <v>11</v>
          </cell>
          <cell r="AE63">
            <v>11</v>
          </cell>
          <cell r="AF63">
            <v>11</v>
          </cell>
          <cell r="AG63">
            <v>11</v>
          </cell>
          <cell r="AH63">
            <v>11</v>
          </cell>
          <cell r="AI63">
            <v>10</v>
          </cell>
          <cell r="AJ63">
            <v>10</v>
          </cell>
          <cell r="AK63">
            <v>10</v>
          </cell>
          <cell r="AL63">
            <v>9</v>
          </cell>
        </row>
        <row r="64">
          <cell r="D64">
            <v>38</v>
          </cell>
          <cell r="I64">
            <v>34</v>
          </cell>
          <cell r="N64">
            <v>29</v>
          </cell>
          <cell r="S64">
            <v>28</v>
          </cell>
          <cell r="X64">
            <v>27</v>
          </cell>
          <cell r="Y64">
            <v>27</v>
          </cell>
          <cell r="Z64">
            <v>27</v>
          </cell>
          <cell r="AA64">
            <v>29</v>
          </cell>
          <cell r="AB64">
            <v>25</v>
          </cell>
          <cell r="AC64">
            <v>24</v>
          </cell>
          <cell r="AD64">
            <v>24</v>
          </cell>
          <cell r="AE64">
            <v>23</v>
          </cell>
          <cell r="AF64">
            <v>24</v>
          </cell>
          <cell r="AG64">
            <v>23</v>
          </cell>
          <cell r="AH64">
            <v>23</v>
          </cell>
          <cell r="AI64">
            <v>20</v>
          </cell>
          <cell r="AJ64">
            <v>21</v>
          </cell>
          <cell r="AK64">
            <v>21</v>
          </cell>
          <cell r="AL64">
            <v>20</v>
          </cell>
        </row>
        <row r="65">
          <cell r="D65">
            <v>10</v>
          </cell>
          <cell r="I65">
            <v>9</v>
          </cell>
          <cell r="N65">
            <v>9</v>
          </cell>
          <cell r="S65">
            <v>7</v>
          </cell>
          <cell r="X65">
            <v>6</v>
          </cell>
          <cell r="Y65">
            <v>6</v>
          </cell>
          <cell r="Z65">
            <v>6</v>
          </cell>
          <cell r="AA65">
            <v>4</v>
          </cell>
          <cell r="AB65">
            <v>4</v>
          </cell>
          <cell r="AC65">
            <v>4</v>
          </cell>
          <cell r="AD65">
            <v>3</v>
          </cell>
          <cell r="AE65">
            <v>3</v>
          </cell>
          <cell r="AF65">
            <v>3</v>
          </cell>
          <cell r="AG65">
            <v>3</v>
          </cell>
          <cell r="AH65">
            <v>3</v>
          </cell>
          <cell r="AI65">
            <v>2</v>
          </cell>
          <cell r="AJ65">
            <v>2</v>
          </cell>
          <cell r="AK65">
            <v>2</v>
          </cell>
          <cell r="AL65">
            <v>2</v>
          </cell>
        </row>
        <row r="66">
          <cell r="D66">
            <v>11</v>
          </cell>
          <cell r="I66">
            <v>12</v>
          </cell>
          <cell r="N66">
            <v>10</v>
          </cell>
          <cell r="S66">
            <v>10</v>
          </cell>
          <cell r="X66">
            <v>8</v>
          </cell>
          <cell r="Y66">
            <v>8</v>
          </cell>
          <cell r="Z66">
            <v>9</v>
          </cell>
          <cell r="AA66">
            <v>8</v>
          </cell>
          <cell r="AB66">
            <v>9</v>
          </cell>
          <cell r="AC66">
            <v>8</v>
          </cell>
          <cell r="AD66">
            <v>8</v>
          </cell>
          <cell r="AE66">
            <v>8</v>
          </cell>
          <cell r="AF66">
            <v>8</v>
          </cell>
          <cell r="AG66">
            <v>7</v>
          </cell>
          <cell r="AH66">
            <v>7</v>
          </cell>
          <cell r="AI66">
            <v>7</v>
          </cell>
          <cell r="AJ66">
            <v>6</v>
          </cell>
          <cell r="AK66">
            <v>6</v>
          </cell>
          <cell r="AL66">
            <v>6</v>
          </cell>
        </row>
        <row r="67">
          <cell r="D67">
            <v>36</v>
          </cell>
          <cell r="I67">
            <v>31</v>
          </cell>
          <cell r="N67">
            <v>27</v>
          </cell>
          <cell r="S67">
            <v>23</v>
          </cell>
          <cell r="X67">
            <v>19</v>
          </cell>
          <cell r="Y67">
            <v>19</v>
          </cell>
          <cell r="Z67">
            <v>19</v>
          </cell>
          <cell r="AA67">
            <v>20</v>
          </cell>
          <cell r="AB67">
            <v>17</v>
          </cell>
          <cell r="AC67">
            <v>16</v>
          </cell>
          <cell r="AD67">
            <v>16</v>
          </cell>
          <cell r="AE67">
            <v>16</v>
          </cell>
          <cell r="AF67">
            <v>16</v>
          </cell>
          <cell r="AG67">
            <v>15</v>
          </cell>
          <cell r="AH67">
            <v>15</v>
          </cell>
          <cell r="AI67">
            <v>15</v>
          </cell>
          <cell r="AJ67">
            <v>15</v>
          </cell>
          <cell r="AK67">
            <v>14</v>
          </cell>
          <cell r="AL67">
            <v>14</v>
          </cell>
        </row>
        <row r="68">
          <cell r="D68">
            <v>48</v>
          </cell>
          <cell r="I68">
            <v>44</v>
          </cell>
          <cell r="N68">
            <v>35</v>
          </cell>
          <cell r="S68">
            <v>31</v>
          </cell>
          <cell r="X68">
            <v>28</v>
          </cell>
          <cell r="Y68">
            <v>29</v>
          </cell>
          <cell r="Z68">
            <v>30</v>
          </cell>
          <cell r="AA68">
            <v>32</v>
          </cell>
          <cell r="AB68">
            <v>26</v>
          </cell>
          <cell r="AC68">
            <v>27</v>
          </cell>
          <cell r="AD68">
            <v>26</v>
          </cell>
          <cell r="AE68">
            <v>26</v>
          </cell>
          <cell r="AF68">
            <v>27</v>
          </cell>
          <cell r="AG68">
            <v>27</v>
          </cell>
          <cell r="AH68">
            <v>31</v>
          </cell>
          <cell r="AI68">
            <v>30</v>
          </cell>
          <cell r="AJ68">
            <v>34</v>
          </cell>
          <cell r="AK68">
            <v>34</v>
          </cell>
          <cell r="AL68">
            <v>30</v>
          </cell>
        </row>
        <row r="69">
          <cell r="D69">
            <v>147</v>
          </cell>
          <cell r="I69">
            <v>143</v>
          </cell>
          <cell r="N69">
            <v>138</v>
          </cell>
          <cell r="S69">
            <v>135</v>
          </cell>
          <cell r="X69">
            <v>129</v>
          </cell>
          <cell r="Y69">
            <v>128</v>
          </cell>
          <cell r="Z69">
            <v>128</v>
          </cell>
          <cell r="AA69">
            <v>127</v>
          </cell>
          <cell r="AB69">
            <v>125</v>
          </cell>
          <cell r="AC69">
            <v>124</v>
          </cell>
          <cell r="AD69">
            <v>123</v>
          </cell>
          <cell r="AE69">
            <v>121</v>
          </cell>
          <cell r="AF69">
            <v>123</v>
          </cell>
          <cell r="AG69">
            <v>121</v>
          </cell>
          <cell r="AH69">
            <v>119</v>
          </cell>
          <cell r="AI69">
            <v>118</v>
          </cell>
          <cell r="AJ69">
            <v>117</v>
          </cell>
          <cell r="AK69">
            <v>115</v>
          </cell>
          <cell r="AL69">
            <v>116</v>
          </cell>
        </row>
        <row r="70">
          <cell r="D70">
            <v>250</v>
          </cell>
          <cell r="I70">
            <v>223</v>
          </cell>
          <cell r="N70">
            <v>172</v>
          </cell>
          <cell r="S70">
            <v>148</v>
          </cell>
          <cell r="X70">
            <v>126</v>
          </cell>
          <cell r="Y70">
            <v>123</v>
          </cell>
          <cell r="Z70">
            <v>119</v>
          </cell>
          <cell r="AA70">
            <v>119</v>
          </cell>
          <cell r="AB70">
            <v>106</v>
          </cell>
          <cell r="AC70">
            <v>104</v>
          </cell>
          <cell r="AD70">
            <v>98</v>
          </cell>
          <cell r="AE70">
            <v>95</v>
          </cell>
          <cell r="AF70">
            <v>95</v>
          </cell>
          <cell r="AG70">
            <v>91</v>
          </cell>
          <cell r="AH70">
            <v>86</v>
          </cell>
          <cell r="AI70">
            <v>81</v>
          </cell>
          <cell r="AJ70">
            <v>80</v>
          </cell>
          <cell r="AK70">
            <v>77</v>
          </cell>
          <cell r="AL70">
            <v>73</v>
          </cell>
        </row>
        <row r="71">
          <cell r="D71">
            <v>43</v>
          </cell>
          <cell r="I71">
            <v>43</v>
          </cell>
          <cell r="N71">
            <v>42</v>
          </cell>
          <cell r="S71">
            <v>41</v>
          </cell>
          <cell r="X71">
            <v>34</v>
          </cell>
          <cell r="Y71">
            <v>30</v>
          </cell>
          <cell r="Z71">
            <v>31</v>
          </cell>
          <cell r="AA71">
            <v>33</v>
          </cell>
          <cell r="AB71">
            <v>27</v>
          </cell>
          <cell r="AC71">
            <v>30</v>
          </cell>
          <cell r="AD71">
            <v>26</v>
          </cell>
          <cell r="AE71">
            <v>26</v>
          </cell>
          <cell r="AF71">
            <v>27</v>
          </cell>
          <cell r="AG71">
            <v>27</v>
          </cell>
          <cell r="AH71">
            <v>25</v>
          </cell>
          <cell r="AI71">
            <v>26</v>
          </cell>
          <cell r="AJ71">
            <v>28</v>
          </cell>
          <cell r="AK71">
            <v>26</v>
          </cell>
          <cell r="AL71">
            <v>24</v>
          </cell>
        </row>
        <row r="72">
          <cell r="D72">
            <v>116</v>
          </cell>
          <cell r="I72">
            <v>103</v>
          </cell>
          <cell r="N72">
            <v>91</v>
          </cell>
          <cell r="S72">
            <v>85</v>
          </cell>
          <cell r="X72">
            <v>91</v>
          </cell>
          <cell r="Y72">
            <v>92</v>
          </cell>
          <cell r="Z72">
            <v>93</v>
          </cell>
          <cell r="AA72">
            <v>98</v>
          </cell>
          <cell r="AB72">
            <v>85</v>
          </cell>
          <cell r="AC72">
            <v>85</v>
          </cell>
          <cell r="AD72">
            <v>84</v>
          </cell>
          <cell r="AE72">
            <v>83</v>
          </cell>
          <cell r="AF72">
            <v>84</v>
          </cell>
          <cell r="AG72">
            <v>83</v>
          </cell>
          <cell r="AH72">
            <v>81</v>
          </cell>
          <cell r="AI72">
            <v>77</v>
          </cell>
          <cell r="AJ72">
            <v>80</v>
          </cell>
          <cell r="AK72">
            <v>79</v>
          </cell>
          <cell r="AL72">
            <v>75</v>
          </cell>
        </row>
        <row r="73">
          <cell r="D73">
            <v>57</v>
          </cell>
          <cell r="I73">
            <v>53</v>
          </cell>
          <cell r="N73">
            <v>46</v>
          </cell>
          <cell r="S73">
            <v>40</v>
          </cell>
          <cell r="X73">
            <v>34</v>
          </cell>
          <cell r="Y73">
            <v>34</v>
          </cell>
          <cell r="Z73">
            <v>33</v>
          </cell>
          <cell r="AA73">
            <v>33</v>
          </cell>
          <cell r="AB73">
            <v>29</v>
          </cell>
          <cell r="AC73">
            <v>28</v>
          </cell>
          <cell r="AD73">
            <v>27</v>
          </cell>
          <cell r="AE73">
            <v>26</v>
          </cell>
          <cell r="AF73">
            <v>26</v>
          </cell>
          <cell r="AG73">
            <v>26</v>
          </cell>
          <cell r="AH73">
            <v>25</v>
          </cell>
          <cell r="AI73">
            <v>24</v>
          </cell>
          <cell r="AJ73">
            <v>23</v>
          </cell>
          <cell r="AK73">
            <v>23</v>
          </cell>
          <cell r="AL73">
            <v>21</v>
          </cell>
        </row>
        <row r="74">
          <cell r="D74">
            <v>48</v>
          </cell>
          <cell r="I74">
            <v>44</v>
          </cell>
          <cell r="N74">
            <v>35</v>
          </cell>
          <cell r="S74">
            <v>31</v>
          </cell>
          <cell r="X74">
            <v>28</v>
          </cell>
          <cell r="Y74">
            <v>29</v>
          </cell>
          <cell r="Z74">
            <v>30</v>
          </cell>
          <cell r="AA74">
            <v>32</v>
          </cell>
          <cell r="AB74">
            <v>26</v>
          </cell>
          <cell r="AC74">
            <v>27</v>
          </cell>
          <cell r="AD74">
            <v>26</v>
          </cell>
          <cell r="AE74">
            <v>26</v>
          </cell>
          <cell r="AF74">
            <v>27</v>
          </cell>
          <cell r="AG74">
            <v>27</v>
          </cell>
          <cell r="AH74">
            <v>31</v>
          </cell>
          <cell r="AI74">
            <v>30</v>
          </cell>
          <cell r="AJ74">
            <v>34</v>
          </cell>
          <cell r="AK74">
            <v>34</v>
          </cell>
          <cell r="AL74">
            <v>30</v>
          </cell>
        </row>
        <row r="75">
          <cell r="D75">
            <v>662</v>
          </cell>
          <cell r="I75">
            <v>609</v>
          </cell>
          <cell r="N75">
            <v>525</v>
          </cell>
          <cell r="S75">
            <v>480</v>
          </cell>
          <cell r="X75">
            <v>442</v>
          </cell>
          <cell r="Y75">
            <v>436</v>
          </cell>
          <cell r="Z75">
            <v>434</v>
          </cell>
          <cell r="AA75">
            <v>442</v>
          </cell>
          <cell r="AB75">
            <v>398</v>
          </cell>
          <cell r="AC75">
            <v>399</v>
          </cell>
          <cell r="AD75">
            <v>384</v>
          </cell>
          <cell r="AE75">
            <v>377</v>
          </cell>
          <cell r="AF75">
            <v>381</v>
          </cell>
          <cell r="AG75">
            <v>375</v>
          </cell>
          <cell r="AH75">
            <v>367</v>
          </cell>
          <cell r="AI75">
            <v>356</v>
          </cell>
          <cell r="AJ75">
            <v>362</v>
          </cell>
          <cell r="AK75">
            <v>353</v>
          </cell>
          <cell r="AL75">
            <v>339</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graph"/>
      <sheetName val="totcomp-new"/>
      <sheetName val="Tableau 14"/>
      <sheetName val="Tableau 14 yrs reduced"/>
      <sheetName val="Feuil1"/>
      <sheetName val="Feuil2"/>
    </sheetNames>
    <sheetDataSet>
      <sheetData sheetId="0"/>
      <sheetData sheetId="1"/>
      <sheetData sheetId="2"/>
      <sheetData sheetId="3"/>
      <sheetData sheetId="4">
        <row r="5">
          <cell r="U5">
            <v>54</v>
          </cell>
        </row>
        <row r="6">
          <cell r="U6">
            <v>6</v>
          </cell>
        </row>
        <row r="7">
          <cell r="U7">
            <v>20</v>
          </cell>
        </row>
        <row r="8">
          <cell r="U8">
            <v>16</v>
          </cell>
        </row>
        <row r="9">
          <cell r="U9">
            <v>115</v>
          </cell>
        </row>
        <row r="10">
          <cell r="U10">
            <v>41</v>
          </cell>
        </row>
        <row r="11">
          <cell r="U11">
            <v>55</v>
          </cell>
        </row>
        <row r="12">
          <cell r="U12">
            <v>25</v>
          </cell>
        </row>
        <row r="13">
          <cell r="U13">
            <v>10</v>
          </cell>
        </row>
        <row r="14">
          <cell r="U14">
            <v>0</v>
          </cell>
        </row>
        <row r="15">
          <cell r="U15">
            <v>1</v>
          </cell>
        </row>
        <row r="16">
          <cell r="U16">
            <v>1</v>
          </cell>
        </row>
        <row r="17">
          <cell r="U17">
            <v>10</v>
          </cell>
        </row>
        <row r="18">
          <cell r="U18">
            <v>39</v>
          </cell>
        </row>
        <row r="19">
          <cell r="U19">
            <v>18</v>
          </cell>
        </row>
        <row r="20">
          <cell r="U20">
            <v>12</v>
          </cell>
        </row>
        <row r="21">
          <cell r="U21">
            <v>44</v>
          </cell>
        </row>
        <row r="22">
          <cell r="U22">
            <v>15</v>
          </cell>
        </row>
        <row r="23">
          <cell r="U23">
            <v>29</v>
          </cell>
        </row>
        <row r="24">
          <cell r="U24">
            <v>7</v>
          </cell>
        </row>
        <row r="25">
          <cell r="U25">
            <v>20</v>
          </cell>
        </row>
        <row r="26">
          <cell r="U26">
            <v>31</v>
          </cell>
        </row>
        <row r="27">
          <cell r="U27">
            <v>55</v>
          </cell>
        </row>
        <row r="29">
          <cell r="U29">
            <v>211</v>
          </cell>
        </row>
        <row r="30">
          <cell r="U30">
            <v>131</v>
          </cell>
        </row>
        <row r="31">
          <cell r="U31">
            <v>51</v>
          </cell>
        </row>
        <row r="32">
          <cell r="U32">
            <v>118</v>
          </cell>
        </row>
        <row r="33">
          <cell r="U33">
            <v>57</v>
          </cell>
        </row>
        <row r="34">
          <cell r="U34">
            <v>55</v>
          </cell>
        </row>
        <row r="35">
          <cell r="U35">
            <v>624</v>
          </cell>
        </row>
        <row r="40">
          <cell r="U40">
            <v>18</v>
          </cell>
        </row>
        <row r="41">
          <cell r="U41">
            <v>2</v>
          </cell>
        </row>
        <row r="42">
          <cell r="U42">
            <v>11</v>
          </cell>
        </row>
        <row r="43">
          <cell r="U43">
            <v>22</v>
          </cell>
        </row>
        <row r="44">
          <cell r="U44">
            <v>6</v>
          </cell>
        </row>
        <row r="45">
          <cell r="U45">
            <v>57</v>
          </cell>
        </row>
        <row r="46">
          <cell r="U46">
            <v>14</v>
          </cell>
        </row>
        <row r="47">
          <cell r="U47">
            <v>37</v>
          </cell>
        </row>
        <row r="48">
          <cell r="U48">
            <v>19</v>
          </cell>
        </row>
        <row r="49">
          <cell r="U49">
            <v>4</v>
          </cell>
        </row>
        <row r="50">
          <cell r="U50">
            <v>0</v>
          </cell>
        </row>
        <row r="51">
          <cell r="U51">
            <v>0</v>
          </cell>
        </row>
        <row r="52">
          <cell r="U52">
            <v>1</v>
          </cell>
        </row>
        <row r="53">
          <cell r="U53">
            <v>6</v>
          </cell>
        </row>
        <row r="54">
          <cell r="U54">
            <v>20</v>
          </cell>
        </row>
        <row r="55">
          <cell r="U55">
            <v>5</v>
          </cell>
        </row>
        <row r="56">
          <cell r="U56">
            <v>7</v>
          </cell>
        </row>
        <row r="57">
          <cell r="U57">
            <v>36</v>
          </cell>
        </row>
        <row r="58">
          <cell r="U58">
            <v>10</v>
          </cell>
        </row>
        <row r="59">
          <cell r="U59">
            <v>21</v>
          </cell>
        </row>
        <row r="60">
          <cell r="U60">
            <v>2</v>
          </cell>
        </row>
        <row r="61">
          <cell r="U61">
            <v>5</v>
          </cell>
        </row>
        <row r="62">
          <cell r="U62">
            <v>15</v>
          </cell>
        </row>
        <row r="63">
          <cell r="U63">
            <v>32</v>
          </cell>
        </row>
        <row r="65">
          <cell r="U65">
            <v>116</v>
          </cell>
        </row>
        <row r="66">
          <cell r="U66">
            <v>74</v>
          </cell>
        </row>
        <row r="67">
          <cell r="U67">
            <v>27</v>
          </cell>
        </row>
        <row r="68">
          <cell r="U68">
            <v>79</v>
          </cell>
        </row>
        <row r="69">
          <cell r="U69">
            <v>22</v>
          </cell>
        </row>
        <row r="70">
          <cell r="U70">
            <v>32</v>
          </cell>
        </row>
        <row r="71">
          <cell r="U71">
            <v>351</v>
          </cell>
        </row>
      </sheetData>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topLeftCell="E7" zoomScale="150" zoomScaleNormal="150" zoomScalePageLayoutView="150" workbookViewId="0">
      <selection activeCell="Y15" sqref="Y15"/>
    </sheetView>
  </sheetViews>
  <sheetFormatPr baseColWidth="10" defaultRowHeight="15" x14ac:dyDescent="0.25"/>
  <sheetData>
    <row r="1" spans="1:22" x14ac:dyDescent="0.25">
      <c r="A1" s="365"/>
      <c r="B1" s="365"/>
      <c r="C1" s="366"/>
      <c r="D1" s="366"/>
      <c r="E1" s="366"/>
      <c r="F1" s="366"/>
      <c r="G1" s="366"/>
      <c r="H1" s="366"/>
      <c r="I1" s="366"/>
      <c r="J1" s="366"/>
      <c r="K1" s="366"/>
      <c r="L1" s="366"/>
      <c r="M1" s="366"/>
      <c r="N1" s="366"/>
      <c r="O1" s="366"/>
      <c r="P1" s="366"/>
      <c r="Q1" s="366"/>
      <c r="R1" s="366"/>
      <c r="S1" s="366"/>
      <c r="T1" s="366"/>
      <c r="U1" s="366"/>
      <c r="V1" s="366"/>
    </row>
    <row r="2" spans="1:22" x14ac:dyDescent="0.25">
      <c r="A2" s="365" t="s">
        <v>0</v>
      </c>
      <c r="B2" s="365"/>
      <c r="C2" s="366"/>
      <c r="D2" s="366"/>
      <c r="E2" s="366"/>
      <c r="F2" s="366"/>
      <c r="G2" s="366"/>
      <c r="H2" s="366"/>
      <c r="I2" s="366"/>
      <c r="J2" s="366"/>
      <c r="K2" s="366"/>
      <c r="L2" s="366"/>
      <c r="M2" s="366"/>
      <c r="N2" s="366"/>
      <c r="O2" s="451"/>
      <c r="P2" s="451"/>
      <c r="Q2" s="451"/>
      <c r="R2" s="451"/>
      <c r="S2" s="366"/>
      <c r="T2" s="366"/>
      <c r="U2" s="366"/>
      <c r="V2" s="366"/>
    </row>
    <row r="3" spans="1:22" ht="15.75" thickBot="1" x14ac:dyDescent="0.3">
      <c r="A3" s="365"/>
      <c r="B3" s="365"/>
      <c r="C3" s="452" t="s">
        <v>1</v>
      </c>
      <c r="D3" s="453"/>
      <c r="E3" s="453"/>
      <c r="F3" s="453"/>
      <c r="G3" s="453"/>
      <c r="H3" s="453"/>
      <c r="I3" s="453"/>
      <c r="J3" s="453"/>
      <c r="K3" s="453"/>
      <c r="L3" s="453"/>
      <c r="M3" s="453"/>
      <c r="N3" s="454"/>
      <c r="O3" s="452" t="s">
        <v>2</v>
      </c>
      <c r="P3" s="453"/>
      <c r="Q3" s="453"/>
      <c r="R3" s="453"/>
      <c r="S3" s="453"/>
      <c r="T3" s="453"/>
      <c r="U3" s="453"/>
      <c r="V3" s="454"/>
    </row>
    <row r="4" spans="1:22" ht="15.75" thickBot="1" x14ac:dyDescent="0.3">
      <c r="A4" s="367"/>
      <c r="B4" s="367"/>
      <c r="C4" s="449" t="s">
        <v>3</v>
      </c>
      <c r="D4" s="450"/>
      <c r="E4" s="449" t="s">
        <v>4</v>
      </c>
      <c r="F4" s="450"/>
      <c r="G4" s="449" t="s">
        <v>5</v>
      </c>
      <c r="H4" s="450"/>
      <c r="I4" s="449" t="s">
        <v>6</v>
      </c>
      <c r="J4" s="450"/>
      <c r="K4" s="449" t="s">
        <v>7</v>
      </c>
      <c r="L4" s="455"/>
      <c r="M4" s="449" t="s">
        <v>8</v>
      </c>
      <c r="N4" s="450"/>
      <c r="O4" s="449" t="s">
        <v>9</v>
      </c>
      <c r="P4" s="450"/>
      <c r="Q4" s="449" t="s">
        <v>10</v>
      </c>
      <c r="R4" s="450"/>
      <c r="S4" s="449" t="s">
        <v>11</v>
      </c>
      <c r="T4" s="450"/>
      <c r="U4" s="449" t="s">
        <v>12</v>
      </c>
      <c r="V4" s="450"/>
    </row>
    <row r="5" spans="1:22" ht="23.25" thickBot="1" x14ac:dyDescent="0.3">
      <c r="A5" s="367"/>
      <c r="B5" s="367"/>
      <c r="C5" s="368" t="s">
        <v>13</v>
      </c>
      <c r="D5" s="369" t="s">
        <v>14</v>
      </c>
      <c r="E5" s="368" t="s">
        <v>13</v>
      </c>
      <c r="F5" s="369" t="s">
        <v>14</v>
      </c>
      <c r="G5" s="368" t="s">
        <v>13</v>
      </c>
      <c r="H5" s="369" t="s">
        <v>14</v>
      </c>
      <c r="I5" s="368" t="s">
        <v>13</v>
      </c>
      <c r="J5" s="369" t="s">
        <v>14</v>
      </c>
      <c r="K5" s="368" t="s">
        <v>13</v>
      </c>
      <c r="L5" s="370" t="s">
        <v>14</v>
      </c>
      <c r="M5" s="368" t="s">
        <v>13</v>
      </c>
      <c r="N5" s="369" t="s">
        <v>14</v>
      </c>
      <c r="O5" s="368" t="s">
        <v>13</v>
      </c>
      <c r="P5" s="369" t="s">
        <v>14</v>
      </c>
      <c r="Q5" s="368" t="s">
        <v>13</v>
      </c>
      <c r="R5" s="369" t="s">
        <v>14</v>
      </c>
      <c r="S5" s="368" t="s">
        <v>13</v>
      </c>
      <c r="T5" s="369" t="s">
        <v>14</v>
      </c>
      <c r="U5" s="368" t="s">
        <v>13</v>
      </c>
      <c r="V5" s="369" t="s">
        <v>14</v>
      </c>
    </row>
    <row r="6" spans="1:22" x14ac:dyDescent="0.25">
      <c r="A6" s="365"/>
      <c r="B6" s="371">
        <v>1985</v>
      </c>
      <c r="C6" s="372">
        <v>55284</v>
      </c>
      <c r="D6" s="373">
        <v>56582</v>
      </c>
      <c r="E6" s="374">
        <v>768</v>
      </c>
      <c r="F6" s="375">
        <v>796</v>
      </c>
      <c r="G6" s="376">
        <v>552</v>
      </c>
      <c r="H6" s="377">
        <v>560</v>
      </c>
      <c r="I6" s="376">
        <f>E6-G6</f>
        <v>216</v>
      </c>
      <c r="J6" s="377">
        <f>F6-H6</f>
        <v>236</v>
      </c>
      <c r="K6" s="376">
        <v>38</v>
      </c>
      <c r="L6" s="378">
        <v>39</v>
      </c>
      <c r="M6" s="372">
        <f>I6+K6</f>
        <v>254</v>
      </c>
      <c r="N6" s="373">
        <f>J6+L6</f>
        <v>275</v>
      </c>
      <c r="O6" s="379">
        <f>ROUND(E6/$D6*1000,1)</f>
        <v>13.6</v>
      </c>
      <c r="P6" s="380">
        <f>ROUND(F6/$E6*1000,1)</f>
        <v>1036.5</v>
      </c>
      <c r="Q6" s="379">
        <f>ROUND(G6/$D6*1000,1)</f>
        <v>9.8000000000000007</v>
      </c>
      <c r="R6" s="380">
        <f>ROUND(H6/$E6*1000,1)</f>
        <v>729.2</v>
      </c>
      <c r="S6" s="379">
        <f>O6-Q6</f>
        <v>3.7999999999999989</v>
      </c>
      <c r="T6" s="380">
        <f>P6-R6</f>
        <v>307.29999999999995</v>
      </c>
      <c r="U6" s="379">
        <f>ROUND(M6/$D6*1000,1)</f>
        <v>4.5</v>
      </c>
      <c r="V6" s="380">
        <f>ROUND(N6/$E6*1000,1)</f>
        <v>358.1</v>
      </c>
    </row>
    <row r="7" spans="1:22" x14ac:dyDescent="0.25">
      <c r="A7" s="365"/>
      <c r="B7" s="381">
        <v>1990</v>
      </c>
      <c r="C7" s="372">
        <v>56709</v>
      </c>
      <c r="D7" s="373">
        <v>58138</v>
      </c>
      <c r="E7" s="374">
        <v>762</v>
      </c>
      <c r="F7" s="375">
        <v>793</v>
      </c>
      <c r="G7" s="376">
        <v>526</v>
      </c>
      <c r="H7" s="377">
        <v>534</v>
      </c>
      <c r="I7" s="376">
        <f>E7-G7</f>
        <v>236</v>
      </c>
      <c r="J7" s="377">
        <f>F7-H7</f>
        <v>259</v>
      </c>
      <c r="K7" s="376">
        <v>80</v>
      </c>
      <c r="L7" s="378">
        <v>77</v>
      </c>
      <c r="M7" s="372">
        <f t="shared" ref="M7:N26" si="0">I7+K7</f>
        <v>316</v>
      </c>
      <c r="N7" s="373">
        <f t="shared" si="0"/>
        <v>336</v>
      </c>
      <c r="O7" s="379">
        <f t="shared" ref="O7:O24" si="1">ROUND(E7/$D7*1000,1)</f>
        <v>13.1</v>
      </c>
      <c r="P7" s="380">
        <f t="shared" ref="P7:P26" si="2">ROUND(F7/$E7*1000,1)</f>
        <v>1040.7</v>
      </c>
      <c r="Q7" s="379">
        <f t="shared" ref="Q7:Q26" si="3">ROUND(G7/$D7*1000,1)</f>
        <v>9</v>
      </c>
      <c r="R7" s="380">
        <f t="shared" ref="R7:R26" si="4">ROUND(H7/$E7*1000,1)</f>
        <v>700.8</v>
      </c>
      <c r="S7" s="379">
        <f t="shared" ref="S7:T26" si="5">O7-Q7</f>
        <v>4.0999999999999996</v>
      </c>
      <c r="T7" s="380">
        <f t="shared" si="5"/>
        <v>339.90000000000009</v>
      </c>
      <c r="U7" s="379">
        <f t="shared" ref="U7:U25" si="6">ROUND(M7/$D7*1000,1)</f>
        <v>5.4</v>
      </c>
      <c r="V7" s="380">
        <f t="shared" ref="V7:V26" si="7">ROUND(N7/$E7*1000,1)</f>
        <v>440.9</v>
      </c>
    </row>
    <row r="8" spans="1:22" x14ac:dyDescent="0.25">
      <c r="A8" s="365"/>
      <c r="B8" s="381">
        <v>1995</v>
      </c>
      <c r="C8" s="372">
        <v>57844</v>
      </c>
      <c r="D8" s="373">
        <v>59384</v>
      </c>
      <c r="E8" s="374">
        <v>730</v>
      </c>
      <c r="F8" s="375">
        <v>759</v>
      </c>
      <c r="G8" s="376">
        <v>532</v>
      </c>
      <c r="H8" s="377">
        <v>540</v>
      </c>
      <c r="I8" s="376">
        <f t="shared" ref="I8:J26" si="8">E8-G8</f>
        <v>198</v>
      </c>
      <c r="J8" s="377">
        <f t="shared" si="8"/>
        <v>219</v>
      </c>
      <c r="K8" s="376">
        <v>40</v>
      </c>
      <c r="L8" s="378">
        <v>42</v>
      </c>
      <c r="M8" s="372">
        <f t="shared" si="0"/>
        <v>238</v>
      </c>
      <c r="N8" s="373">
        <f t="shared" si="0"/>
        <v>261</v>
      </c>
      <c r="O8" s="379">
        <f t="shared" si="1"/>
        <v>12.3</v>
      </c>
      <c r="P8" s="380">
        <f t="shared" si="2"/>
        <v>1039.7</v>
      </c>
      <c r="Q8" s="379">
        <f t="shared" si="3"/>
        <v>9</v>
      </c>
      <c r="R8" s="380">
        <f t="shared" si="4"/>
        <v>739.7</v>
      </c>
      <c r="S8" s="379">
        <f t="shared" si="5"/>
        <v>3.3000000000000007</v>
      </c>
      <c r="T8" s="380">
        <f t="shared" si="5"/>
        <v>300</v>
      </c>
      <c r="U8" s="379">
        <f t="shared" si="6"/>
        <v>4</v>
      </c>
      <c r="V8" s="380">
        <f t="shared" si="7"/>
        <v>357.5</v>
      </c>
    </row>
    <row r="9" spans="1:22" x14ac:dyDescent="0.25">
      <c r="A9" s="365"/>
      <c r="B9" s="381">
        <v>2000</v>
      </c>
      <c r="C9" s="372">
        <v>59062</v>
      </c>
      <c r="D9" s="373">
        <v>60725</v>
      </c>
      <c r="E9" s="374">
        <v>775</v>
      </c>
      <c r="F9" s="375">
        <v>807</v>
      </c>
      <c r="G9" s="376">
        <v>531</v>
      </c>
      <c r="H9" s="377">
        <v>541</v>
      </c>
      <c r="I9" s="376">
        <f t="shared" si="8"/>
        <v>244</v>
      </c>
      <c r="J9" s="377">
        <f t="shared" si="8"/>
        <v>266</v>
      </c>
      <c r="K9" s="376">
        <v>70</v>
      </c>
      <c r="L9" s="378">
        <v>72</v>
      </c>
      <c r="M9" s="372">
        <f t="shared" si="0"/>
        <v>314</v>
      </c>
      <c r="N9" s="373">
        <f t="shared" si="0"/>
        <v>338</v>
      </c>
      <c r="O9" s="379">
        <f t="shared" si="1"/>
        <v>12.8</v>
      </c>
      <c r="P9" s="380">
        <f t="shared" si="2"/>
        <v>1041.3</v>
      </c>
      <c r="Q9" s="379">
        <f t="shared" si="3"/>
        <v>8.6999999999999993</v>
      </c>
      <c r="R9" s="380">
        <f t="shared" si="4"/>
        <v>698.1</v>
      </c>
      <c r="S9" s="379">
        <f t="shared" si="5"/>
        <v>4.1000000000000014</v>
      </c>
      <c r="T9" s="380">
        <f t="shared" si="5"/>
        <v>343.19999999999993</v>
      </c>
      <c r="U9" s="379">
        <f t="shared" si="6"/>
        <v>5.2</v>
      </c>
      <c r="V9" s="380">
        <f t="shared" si="7"/>
        <v>436.1</v>
      </c>
    </row>
    <row r="10" spans="1:22" x14ac:dyDescent="0.25">
      <c r="A10" s="365"/>
      <c r="B10" s="381">
        <v>2001</v>
      </c>
      <c r="C10" s="372">
        <v>59476</v>
      </c>
      <c r="D10" s="373">
        <v>61163</v>
      </c>
      <c r="E10" s="374">
        <v>771</v>
      </c>
      <c r="F10" s="375">
        <v>803</v>
      </c>
      <c r="G10" s="376">
        <v>531</v>
      </c>
      <c r="H10" s="377">
        <v>541</v>
      </c>
      <c r="I10" s="376">
        <f t="shared" si="8"/>
        <v>240</v>
      </c>
      <c r="J10" s="377">
        <f t="shared" si="8"/>
        <v>262</v>
      </c>
      <c r="K10" s="376">
        <v>85</v>
      </c>
      <c r="L10" s="378">
        <v>87</v>
      </c>
      <c r="M10" s="372">
        <f t="shared" si="0"/>
        <v>325</v>
      </c>
      <c r="N10" s="373">
        <f t="shared" si="0"/>
        <v>349</v>
      </c>
      <c r="O10" s="379">
        <f t="shared" si="1"/>
        <v>12.6</v>
      </c>
      <c r="P10" s="380">
        <f t="shared" si="2"/>
        <v>1041.5</v>
      </c>
      <c r="Q10" s="379">
        <f t="shared" si="3"/>
        <v>8.6999999999999993</v>
      </c>
      <c r="R10" s="380">
        <f t="shared" si="4"/>
        <v>701.7</v>
      </c>
      <c r="S10" s="379">
        <f t="shared" si="5"/>
        <v>3.9000000000000004</v>
      </c>
      <c r="T10" s="380">
        <f t="shared" si="5"/>
        <v>339.79999999999995</v>
      </c>
      <c r="U10" s="379">
        <f t="shared" si="6"/>
        <v>5.3</v>
      </c>
      <c r="V10" s="380">
        <f t="shared" si="7"/>
        <v>452.7</v>
      </c>
    </row>
    <row r="11" spans="1:22" x14ac:dyDescent="0.25">
      <c r="A11" s="365"/>
      <c r="B11" s="381">
        <v>2002</v>
      </c>
      <c r="C11" s="372">
        <v>59894</v>
      </c>
      <c r="D11" s="373">
        <v>61605</v>
      </c>
      <c r="E11" s="374">
        <v>762</v>
      </c>
      <c r="F11" s="375">
        <v>793</v>
      </c>
      <c r="G11" s="376">
        <v>535</v>
      </c>
      <c r="H11" s="377">
        <v>545</v>
      </c>
      <c r="I11" s="376">
        <f t="shared" si="8"/>
        <v>227</v>
      </c>
      <c r="J11" s="377">
        <f t="shared" si="8"/>
        <v>248</v>
      </c>
      <c r="K11" s="376">
        <v>95</v>
      </c>
      <c r="L11" s="378">
        <v>97</v>
      </c>
      <c r="M11" s="372">
        <f t="shared" si="0"/>
        <v>322</v>
      </c>
      <c r="N11" s="373">
        <f t="shared" si="0"/>
        <v>345</v>
      </c>
      <c r="O11" s="379">
        <f t="shared" si="1"/>
        <v>12.4</v>
      </c>
      <c r="P11" s="380">
        <f t="shared" si="2"/>
        <v>1040.7</v>
      </c>
      <c r="Q11" s="379">
        <f t="shared" si="3"/>
        <v>8.6999999999999993</v>
      </c>
      <c r="R11" s="380">
        <f t="shared" si="4"/>
        <v>715.2</v>
      </c>
      <c r="S11" s="379">
        <f t="shared" si="5"/>
        <v>3.7000000000000011</v>
      </c>
      <c r="T11" s="380">
        <f t="shared" si="5"/>
        <v>325.5</v>
      </c>
      <c r="U11" s="379">
        <f t="shared" si="6"/>
        <v>5.2</v>
      </c>
      <c r="V11" s="380">
        <f t="shared" si="7"/>
        <v>452.8</v>
      </c>
    </row>
    <row r="12" spans="1:22" x14ac:dyDescent="0.25">
      <c r="A12" s="365"/>
      <c r="B12" s="381">
        <v>2003</v>
      </c>
      <c r="C12" s="372">
        <v>60304</v>
      </c>
      <c r="D12" s="373">
        <v>62038</v>
      </c>
      <c r="E12" s="374">
        <v>761</v>
      </c>
      <c r="F12" s="375">
        <v>793</v>
      </c>
      <c r="G12" s="376">
        <v>552</v>
      </c>
      <c r="H12" s="377">
        <v>562</v>
      </c>
      <c r="I12" s="376">
        <f t="shared" si="8"/>
        <v>209</v>
      </c>
      <c r="J12" s="377">
        <f t="shared" si="8"/>
        <v>231</v>
      </c>
      <c r="K12" s="376">
        <v>100</v>
      </c>
      <c r="L12" s="378">
        <v>102</v>
      </c>
      <c r="M12" s="372">
        <f t="shared" si="0"/>
        <v>309</v>
      </c>
      <c r="N12" s="373">
        <f t="shared" si="0"/>
        <v>333</v>
      </c>
      <c r="O12" s="379">
        <f t="shared" si="1"/>
        <v>12.3</v>
      </c>
      <c r="P12" s="380">
        <f t="shared" si="2"/>
        <v>1042</v>
      </c>
      <c r="Q12" s="379">
        <f t="shared" si="3"/>
        <v>8.9</v>
      </c>
      <c r="R12" s="380">
        <f t="shared" si="4"/>
        <v>738.5</v>
      </c>
      <c r="S12" s="379">
        <f t="shared" si="5"/>
        <v>3.4000000000000004</v>
      </c>
      <c r="T12" s="380">
        <f t="shared" si="5"/>
        <v>303.5</v>
      </c>
      <c r="U12" s="379">
        <f t="shared" si="6"/>
        <v>5</v>
      </c>
      <c r="V12" s="380">
        <f t="shared" si="7"/>
        <v>437.6</v>
      </c>
    </row>
    <row r="13" spans="1:22" x14ac:dyDescent="0.25">
      <c r="A13" s="365"/>
      <c r="B13" s="381">
        <v>2004</v>
      </c>
      <c r="C13" s="372">
        <v>60734</v>
      </c>
      <c r="D13" s="373">
        <v>62491</v>
      </c>
      <c r="E13" s="374">
        <v>768</v>
      </c>
      <c r="F13" s="375">
        <v>799</v>
      </c>
      <c r="G13" s="376">
        <v>509</v>
      </c>
      <c r="H13" s="377">
        <v>519</v>
      </c>
      <c r="I13" s="376">
        <f t="shared" si="8"/>
        <v>259</v>
      </c>
      <c r="J13" s="377">
        <f t="shared" si="8"/>
        <v>280</v>
      </c>
      <c r="K13" s="376">
        <v>105</v>
      </c>
      <c r="L13" s="378">
        <v>105</v>
      </c>
      <c r="M13" s="372">
        <f t="shared" si="0"/>
        <v>364</v>
      </c>
      <c r="N13" s="373">
        <f t="shared" si="0"/>
        <v>385</v>
      </c>
      <c r="O13" s="379">
        <f t="shared" si="1"/>
        <v>12.3</v>
      </c>
      <c r="P13" s="380">
        <f t="shared" si="2"/>
        <v>1040.4000000000001</v>
      </c>
      <c r="Q13" s="379">
        <f t="shared" si="3"/>
        <v>8.1</v>
      </c>
      <c r="R13" s="380">
        <f t="shared" si="4"/>
        <v>675.8</v>
      </c>
      <c r="S13" s="379">
        <f t="shared" si="5"/>
        <v>4.2000000000000011</v>
      </c>
      <c r="T13" s="380">
        <f t="shared" si="5"/>
        <v>364.60000000000014</v>
      </c>
      <c r="U13" s="379">
        <f t="shared" si="6"/>
        <v>5.8</v>
      </c>
      <c r="V13" s="380">
        <f t="shared" si="7"/>
        <v>501.3</v>
      </c>
    </row>
    <row r="14" spans="1:22" x14ac:dyDescent="0.25">
      <c r="A14" s="365"/>
      <c r="B14" s="381">
        <v>2005</v>
      </c>
      <c r="C14" s="372">
        <v>61181</v>
      </c>
      <c r="D14" s="373">
        <v>62958</v>
      </c>
      <c r="E14" s="374">
        <v>774</v>
      </c>
      <c r="F14" s="375">
        <v>807</v>
      </c>
      <c r="G14" s="376">
        <v>528</v>
      </c>
      <c r="H14" s="377">
        <v>538</v>
      </c>
      <c r="I14" s="376">
        <f t="shared" si="8"/>
        <v>246</v>
      </c>
      <c r="J14" s="377">
        <f t="shared" si="8"/>
        <v>269</v>
      </c>
      <c r="K14" s="376">
        <v>95</v>
      </c>
      <c r="L14" s="378">
        <v>92</v>
      </c>
      <c r="M14" s="372">
        <f t="shared" si="0"/>
        <v>341</v>
      </c>
      <c r="N14" s="373">
        <f t="shared" si="0"/>
        <v>361</v>
      </c>
      <c r="O14" s="379">
        <f t="shared" si="1"/>
        <v>12.3</v>
      </c>
      <c r="P14" s="380">
        <f t="shared" si="2"/>
        <v>1042.5999999999999</v>
      </c>
      <c r="Q14" s="379">
        <f t="shared" si="3"/>
        <v>8.4</v>
      </c>
      <c r="R14" s="380">
        <f t="shared" si="4"/>
        <v>695.1</v>
      </c>
      <c r="S14" s="379">
        <f t="shared" si="5"/>
        <v>3.9000000000000004</v>
      </c>
      <c r="T14" s="380">
        <f t="shared" si="5"/>
        <v>347.49999999999989</v>
      </c>
      <c r="U14" s="379">
        <f t="shared" si="6"/>
        <v>5.4</v>
      </c>
      <c r="V14" s="380">
        <f t="shared" si="7"/>
        <v>466.4</v>
      </c>
    </row>
    <row r="15" spans="1:22" x14ac:dyDescent="0.25">
      <c r="A15" s="365"/>
      <c r="B15" s="381">
        <v>2006</v>
      </c>
      <c r="C15" s="372">
        <v>61597</v>
      </c>
      <c r="D15" s="373">
        <v>63393</v>
      </c>
      <c r="E15" s="374">
        <v>797</v>
      </c>
      <c r="F15" s="375">
        <v>829</v>
      </c>
      <c r="G15" s="376">
        <v>516</v>
      </c>
      <c r="H15" s="377">
        <v>527</v>
      </c>
      <c r="I15" s="376">
        <f t="shared" si="8"/>
        <v>281</v>
      </c>
      <c r="J15" s="377">
        <f t="shared" si="8"/>
        <v>302</v>
      </c>
      <c r="K15" s="376">
        <v>115</v>
      </c>
      <c r="L15" s="378">
        <v>112</v>
      </c>
      <c r="M15" s="372">
        <f t="shared" si="0"/>
        <v>396</v>
      </c>
      <c r="N15" s="373">
        <f t="shared" si="0"/>
        <v>414</v>
      </c>
      <c r="O15" s="379">
        <f t="shared" si="1"/>
        <v>12.6</v>
      </c>
      <c r="P15" s="380">
        <f t="shared" si="2"/>
        <v>1040.2</v>
      </c>
      <c r="Q15" s="379">
        <f t="shared" si="3"/>
        <v>8.1</v>
      </c>
      <c r="R15" s="380">
        <f t="shared" si="4"/>
        <v>661.2</v>
      </c>
      <c r="S15" s="379">
        <f t="shared" si="5"/>
        <v>4.5</v>
      </c>
      <c r="T15" s="380">
        <f t="shared" si="5"/>
        <v>379</v>
      </c>
      <c r="U15" s="379">
        <f t="shared" si="6"/>
        <v>6.2</v>
      </c>
      <c r="V15" s="380">
        <f t="shared" si="7"/>
        <v>519.4</v>
      </c>
    </row>
    <row r="16" spans="1:22" x14ac:dyDescent="0.25">
      <c r="A16" s="365"/>
      <c r="B16" s="381">
        <v>2007</v>
      </c>
      <c r="C16" s="372">
        <v>61965</v>
      </c>
      <c r="D16" s="373">
        <v>63781</v>
      </c>
      <c r="E16" s="374">
        <v>786</v>
      </c>
      <c r="F16" s="375">
        <v>819</v>
      </c>
      <c r="G16" s="376">
        <v>521</v>
      </c>
      <c r="H16" s="377">
        <v>531</v>
      </c>
      <c r="I16" s="376">
        <f t="shared" si="8"/>
        <v>265</v>
      </c>
      <c r="J16" s="377">
        <f t="shared" si="8"/>
        <v>288</v>
      </c>
      <c r="K16" s="376">
        <v>75</v>
      </c>
      <c r="L16" s="378">
        <v>74</v>
      </c>
      <c r="M16" s="372">
        <f t="shared" si="0"/>
        <v>340</v>
      </c>
      <c r="N16" s="373">
        <f t="shared" si="0"/>
        <v>362</v>
      </c>
      <c r="O16" s="379">
        <f t="shared" si="1"/>
        <v>12.3</v>
      </c>
      <c r="P16" s="380">
        <f t="shared" si="2"/>
        <v>1042</v>
      </c>
      <c r="Q16" s="379">
        <f t="shared" si="3"/>
        <v>8.1999999999999993</v>
      </c>
      <c r="R16" s="380">
        <f t="shared" si="4"/>
        <v>675.6</v>
      </c>
      <c r="S16" s="379">
        <f t="shared" si="5"/>
        <v>4.1000000000000014</v>
      </c>
      <c r="T16" s="380">
        <f t="shared" si="5"/>
        <v>366.4</v>
      </c>
      <c r="U16" s="379">
        <f t="shared" si="6"/>
        <v>5.3</v>
      </c>
      <c r="V16" s="380">
        <f t="shared" si="7"/>
        <v>460.6</v>
      </c>
    </row>
    <row r="17" spans="1:22" x14ac:dyDescent="0.25">
      <c r="A17" s="365"/>
      <c r="B17" s="381">
        <v>2008</v>
      </c>
      <c r="C17" s="372">
        <v>62300</v>
      </c>
      <c r="D17" s="373">
        <v>64133</v>
      </c>
      <c r="E17" s="374">
        <v>796</v>
      </c>
      <c r="F17" s="375">
        <v>828</v>
      </c>
      <c r="G17" s="376">
        <v>532</v>
      </c>
      <c r="H17" s="377">
        <v>543</v>
      </c>
      <c r="I17" s="376">
        <f t="shared" si="8"/>
        <v>264</v>
      </c>
      <c r="J17" s="377">
        <f t="shared" si="8"/>
        <v>285</v>
      </c>
      <c r="K17" s="376">
        <v>67</v>
      </c>
      <c r="L17" s="378">
        <v>57</v>
      </c>
      <c r="M17" s="372">
        <f t="shared" si="0"/>
        <v>331</v>
      </c>
      <c r="N17" s="373">
        <f t="shared" si="0"/>
        <v>342</v>
      </c>
      <c r="O17" s="379">
        <f t="shared" si="1"/>
        <v>12.4</v>
      </c>
      <c r="P17" s="380">
        <f t="shared" si="2"/>
        <v>1040.2</v>
      </c>
      <c r="Q17" s="379">
        <f t="shared" si="3"/>
        <v>8.3000000000000007</v>
      </c>
      <c r="R17" s="380">
        <f t="shared" si="4"/>
        <v>682.2</v>
      </c>
      <c r="S17" s="379">
        <f t="shared" si="5"/>
        <v>4.0999999999999996</v>
      </c>
      <c r="T17" s="380">
        <f t="shared" si="5"/>
        <v>358</v>
      </c>
      <c r="U17" s="379">
        <f t="shared" si="6"/>
        <v>5.2</v>
      </c>
      <c r="V17" s="380">
        <f t="shared" si="7"/>
        <v>429.6</v>
      </c>
    </row>
    <row r="18" spans="1:22" x14ac:dyDescent="0.25">
      <c r="A18" s="365"/>
      <c r="B18" s="381">
        <v>2009</v>
      </c>
      <c r="C18" s="372">
        <v>62615</v>
      </c>
      <c r="D18" s="373">
        <v>64459</v>
      </c>
      <c r="E18" s="374">
        <v>793</v>
      </c>
      <c r="F18" s="375">
        <v>825</v>
      </c>
      <c r="G18" s="376">
        <v>538</v>
      </c>
      <c r="H18" s="377">
        <v>549</v>
      </c>
      <c r="I18" s="376">
        <f t="shared" si="8"/>
        <v>255</v>
      </c>
      <c r="J18" s="377">
        <f t="shared" si="8"/>
        <v>276</v>
      </c>
      <c r="K18" s="376">
        <v>44</v>
      </c>
      <c r="L18" s="378">
        <v>32</v>
      </c>
      <c r="M18" s="372">
        <f t="shared" si="0"/>
        <v>299</v>
      </c>
      <c r="N18" s="373">
        <f t="shared" si="0"/>
        <v>308</v>
      </c>
      <c r="O18" s="379">
        <f t="shared" si="1"/>
        <v>12.3</v>
      </c>
      <c r="P18" s="380">
        <f t="shared" si="2"/>
        <v>1040.4000000000001</v>
      </c>
      <c r="Q18" s="379">
        <f t="shared" si="3"/>
        <v>8.3000000000000007</v>
      </c>
      <c r="R18" s="380">
        <f t="shared" si="4"/>
        <v>692.3</v>
      </c>
      <c r="S18" s="379">
        <f t="shared" si="5"/>
        <v>4</v>
      </c>
      <c r="T18" s="380">
        <f t="shared" si="5"/>
        <v>348.10000000000014</v>
      </c>
      <c r="U18" s="379">
        <f t="shared" si="6"/>
        <v>4.5999999999999996</v>
      </c>
      <c r="V18" s="380">
        <f t="shared" si="7"/>
        <v>388.4</v>
      </c>
    </row>
    <row r="19" spans="1:22" x14ac:dyDescent="0.25">
      <c r="A19" s="365"/>
      <c r="B19" s="381">
        <v>2010</v>
      </c>
      <c r="C19" s="372">
        <v>62918</v>
      </c>
      <c r="D19" s="373">
        <v>64773</v>
      </c>
      <c r="E19" s="374">
        <v>802</v>
      </c>
      <c r="F19" s="375">
        <v>833</v>
      </c>
      <c r="G19" s="376">
        <v>540</v>
      </c>
      <c r="H19" s="377">
        <v>551</v>
      </c>
      <c r="I19" s="376">
        <f t="shared" si="8"/>
        <v>262</v>
      </c>
      <c r="J19" s="377">
        <f t="shared" si="8"/>
        <v>282</v>
      </c>
      <c r="K19" s="376">
        <v>43</v>
      </c>
      <c r="L19" s="378">
        <v>39</v>
      </c>
      <c r="M19" s="372">
        <f t="shared" si="0"/>
        <v>305</v>
      </c>
      <c r="N19" s="373">
        <f t="shared" si="0"/>
        <v>321</v>
      </c>
      <c r="O19" s="379">
        <f t="shared" si="1"/>
        <v>12.4</v>
      </c>
      <c r="P19" s="380">
        <f t="shared" si="2"/>
        <v>1038.7</v>
      </c>
      <c r="Q19" s="379">
        <f t="shared" si="3"/>
        <v>8.3000000000000007</v>
      </c>
      <c r="R19" s="380">
        <f t="shared" si="4"/>
        <v>687</v>
      </c>
      <c r="S19" s="379">
        <f t="shared" si="5"/>
        <v>4.0999999999999996</v>
      </c>
      <c r="T19" s="380">
        <f t="shared" si="5"/>
        <v>351.70000000000005</v>
      </c>
      <c r="U19" s="379">
        <f t="shared" si="6"/>
        <v>4.7</v>
      </c>
      <c r="V19" s="380">
        <f t="shared" si="7"/>
        <v>400.2</v>
      </c>
    </row>
    <row r="20" spans="1:22" x14ac:dyDescent="0.25">
      <c r="A20" s="365"/>
      <c r="B20" s="381">
        <v>2011</v>
      </c>
      <c r="C20" s="372">
        <v>63223</v>
      </c>
      <c r="D20" s="373">
        <v>65087</v>
      </c>
      <c r="E20" s="374">
        <v>793</v>
      </c>
      <c r="F20" s="375">
        <v>823</v>
      </c>
      <c r="G20" s="376">
        <v>535</v>
      </c>
      <c r="H20" s="377">
        <v>545</v>
      </c>
      <c r="I20" s="376">
        <f t="shared" si="8"/>
        <v>258</v>
      </c>
      <c r="J20" s="377">
        <f t="shared" si="8"/>
        <v>278</v>
      </c>
      <c r="K20" s="376">
        <v>47</v>
      </c>
      <c r="L20" s="378">
        <v>30</v>
      </c>
      <c r="M20" s="372">
        <f t="shared" si="0"/>
        <v>305</v>
      </c>
      <c r="N20" s="373">
        <f t="shared" si="0"/>
        <v>308</v>
      </c>
      <c r="O20" s="379">
        <f t="shared" si="1"/>
        <v>12.2</v>
      </c>
      <c r="P20" s="380">
        <f t="shared" si="2"/>
        <v>1037.8</v>
      </c>
      <c r="Q20" s="379">
        <f t="shared" si="3"/>
        <v>8.1999999999999993</v>
      </c>
      <c r="R20" s="380">
        <f t="shared" si="4"/>
        <v>687.3</v>
      </c>
      <c r="S20" s="379">
        <f t="shared" si="5"/>
        <v>4</v>
      </c>
      <c r="T20" s="380">
        <f t="shared" si="5"/>
        <v>350.5</v>
      </c>
      <c r="U20" s="379">
        <f t="shared" si="6"/>
        <v>4.7</v>
      </c>
      <c r="V20" s="380">
        <f t="shared" si="7"/>
        <v>388.4</v>
      </c>
    </row>
    <row r="21" spans="1:22" x14ac:dyDescent="0.25">
      <c r="A21" s="365"/>
      <c r="B21" s="381">
        <v>2012</v>
      </c>
      <c r="C21" s="372">
        <v>63537</v>
      </c>
      <c r="D21" s="373">
        <v>65403</v>
      </c>
      <c r="E21" s="374">
        <v>790</v>
      </c>
      <c r="F21" s="375">
        <v>821</v>
      </c>
      <c r="G21" s="376">
        <v>559</v>
      </c>
      <c r="H21" s="377">
        <v>570</v>
      </c>
      <c r="I21" s="376">
        <f t="shared" si="8"/>
        <v>231</v>
      </c>
      <c r="J21" s="377">
        <f t="shared" si="8"/>
        <v>251</v>
      </c>
      <c r="K21" s="376">
        <v>91</v>
      </c>
      <c r="L21" s="378">
        <v>72</v>
      </c>
      <c r="M21" s="372">
        <f t="shared" si="0"/>
        <v>322</v>
      </c>
      <c r="N21" s="373">
        <f t="shared" si="0"/>
        <v>323</v>
      </c>
      <c r="O21" s="379">
        <f t="shared" si="1"/>
        <v>12.1</v>
      </c>
      <c r="P21" s="380">
        <f t="shared" si="2"/>
        <v>1039.2</v>
      </c>
      <c r="Q21" s="379">
        <f t="shared" si="3"/>
        <v>8.5</v>
      </c>
      <c r="R21" s="380">
        <f t="shared" si="4"/>
        <v>721.5</v>
      </c>
      <c r="S21" s="379">
        <f t="shared" si="5"/>
        <v>3.5999999999999996</v>
      </c>
      <c r="T21" s="380">
        <f t="shared" si="5"/>
        <v>317.70000000000005</v>
      </c>
      <c r="U21" s="379">
        <f t="shared" si="6"/>
        <v>4.9000000000000004</v>
      </c>
      <c r="V21" s="380">
        <f t="shared" si="7"/>
        <v>408.9</v>
      </c>
    </row>
    <row r="22" spans="1:22" x14ac:dyDescent="0.25">
      <c r="A22" s="365"/>
      <c r="B22" s="381">
        <v>2013</v>
      </c>
      <c r="C22" s="372">
        <v>63863</v>
      </c>
      <c r="D22" s="373">
        <v>65848</v>
      </c>
      <c r="E22" s="374">
        <v>782</v>
      </c>
      <c r="F22" s="375">
        <v>812</v>
      </c>
      <c r="G22" s="376">
        <v>558</v>
      </c>
      <c r="H22" s="377">
        <v>569</v>
      </c>
      <c r="I22" s="376">
        <f t="shared" si="8"/>
        <v>224</v>
      </c>
      <c r="J22" s="377">
        <f t="shared" si="8"/>
        <v>243</v>
      </c>
      <c r="K22" s="376">
        <v>107</v>
      </c>
      <c r="L22" s="378">
        <v>100</v>
      </c>
      <c r="M22" s="372">
        <f t="shared" si="0"/>
        <v>331</v>
      </c>
      <c r="N22" s="373">
        <f t="shared" si="0"/>
        <v>343</v>
      </c>
      <c r="O22" s="379">
        <f t="shared" si="1"/>
        <v>11.9</v>
      </c>
      <c r="P22" s="380">
        <f t="shared" si="2"/>
        <v>1038.4000000000001</v>
      </c>
      <c r="Q22" s="379">
        <f t="shared" si="3"/>
        <v>8.5</v>
      </c>
      <c r="R22" s="380">
        <f t="shared" si="4"/>
        <v>727.6</v>
      </c>
      <c r="S22" s="379">
        <f t="shared" si="5"/>
        <v>3.4000000000000004</v>
      </c>
      <c r="T22" s="380">
        <f t="shared" si="5"/>
        <v>310.80000000000007</v>
      </c>
      <c r="U22" s="379">
        <f t="shared" si="6"/>
        <v>5</v>
      </c>
      <c r="V22" s="380">
        <f t="shared" si="7"/>
        <v>438.6</v>
      </c>
    </row>
    <row r="23" spans="1:22" x14ac:dyDescent="0.25">
      <c r="A23" s="365"/>
      <c r="B23" s="381">
        <v>2014</v>
      </c>
      <c r="C23" s="372">
        <v>64164</v>
      </c>
      <c r="D23" s="373">
        <v>66277</v>
      </c>
      <c r="E23" s="374">
        <v>781</v>
      </c>
      <c r="F23" s="375">
        <v>819</v>
      </c>
      <c r="G23" s="376">
        <v>547</v>
      </c>
      <c r="H23" s="377">
        <v>559</v>
      </c>
      <c r="I23" s="376">
        <f t="shared" si="8"/>
        <v>234</v>
      </c>
      <c r="J23" s="377">
        <f t="shared" si="8"/>
        <v>260</v>
      </c>
      <c r="K23" s="376">
        <v>39</v>
      </c>
      <c r="L23" s="378">
        <v>32</v>
      </c>
      <c r="M23" s="372">
        <f t="shared" si="0"/>
        <v>273</v>
      </c>
      <c r="N23" s="373">
        <f t="shared" si="0"/>
        <v>292</v>
      </c>
      <c r="O23" s="379">
        <f t="shared" si="1"/>
        <v>11.8</v>
      </c>
      <c r="P23" s="380">
        <f t="shared" si="2"/>
        <v>1048.7</v>
      </c>
      <c r="Q23" s="379">
        <f t="shared" si="3"/>
        <v>8.3000000000000007</v>
      </c>
      <c r="R23" s="380">
        <f t="shared" si="4"/>
        <v>715.7</v>
      </c>
      <c r="S23" s="379">
        <f t="shared" si="5"/>
        <v>3.5</v>
      </c>
      <c r="T23" s="380">
        <f t="shared" si="5"/>
        <v>333</v>
      </c>
      <c r="U23" s="379">
        <f t="shared" si="6"/>
        <v>4.0999999999999996</v>
      </c>
      <c r="V23" s="380">
        <f t="shared" si="7"/>
        <v>373.9</v>
      </c>
    </row>
    <row r="24" spans="1:22" x14ac:dyDescent="0.25">
      <c r="A24" s="365"/>
      <c r="B24" s="381" t="s">
        <v>556</v>
      </c>
      <c r="C24" s="372">
        <v>64385</v>
      </c>
      <c r="D24" s="373">
        <v>66513</v>
      </c>
      <c r="E24" s="374">
        <v>760</v>
      </c>
      <c r="F24" s="375">
        <v>799</v>
      </c>
      <c r="G24" s="376">
        <v>582</v>
      </c>
      <c r="H24" s="377">
        <v>594</v>
      </c>
      <c r="I24" s="376">
        <f t="shared" si="8"/>
        <v>178</v>
      </c>
      <c r="J24" s="377">
        <f t="shared" si="8"/>
        <v>205</v>
      </c>
      <c r="K24" s="376">
        <v>52</v>
      </c>
      <c r="L24" s="378">
        <v>41</v>
      </c>
      <c r="M24" s="372">
        <f>I24+K24</f>
        <v>230</v>
      </c>
      <c r="N24" s="373">
        <f t="shared" si="0"/>
        <v>246</v>
      </c>
      <c r="O24" s="379">
        <f t="shared" si="1"/>
        <v>11.4</v>
      </c>
      <c r="P24" s="380">
        <f t="shared" si="2"/>
        <v>1051.3</v>
      </c>
      <c r="Q24" s="379">
        <f t="shared" si="3"/>
        <v>8.8000000000000007</v>
      </c>
      <c r="R24" s="380">
        <f t="shared" si="4"/>
        <v>781.6</v>
      </c>
      <c r="S24" s="379">
        <f t="shared" si="5"/>
        <v>2.5999999999999996</v>
      </c>
      <c r="T24" s="380">
        <f t="shared" si="5"/>
        <v>269.69999999999993</v>
      </c>
      <c r="U24" s="379">
        <f t="shared" si="6"/>
        <v>3.5</v>
      </c>
      <c r="V24" s="380">
        <f t="shared" si="7"/>
        <v>323.7</v>
      </c>
    </row>
    <row r="25" spans="1:22" ht="15.75" thickBot="1" x14ac:dyDescent="0.3">
      <c r="A25" s="365"/>
      <c r="B25" s="382" t="s">
        <v>557</v>
      </c>
      <c r="C25" s="383">
        <v>64544</v>
      </c>
      <c r="D25" s="384">
        <v>66686</v>
      </c>
      <c r="E25" s="363">
        <v>745</v>
      </c>
      <c r="F25" s="364">
        <v>784</v>
      </c>
      <c r="G25" s="385">
        <v>581</v>
      </c>
      <c r="H25" s="385">
        <v>594</v>
      </c>
      <c r="I25" s="396">
        <f t="shared" si="8"/>
        <v>164</v>
      </c>
      <c r="J25" s="397">
        <f>F25-H25</f>
        <v>190</v>
      </c>
      <c r="K25" s="386">
        <v>66</v>
      </c>
      <c r="L25" s="387">
        <v>58</v>
      </c>
      <c r="M25" s="383">
        <f t="shared" si="0"/>
        <v>230</v>
      </c>
      <c r="N25" s="384">
        <f t="shared" si="0"/>
        <v>248</v>
      </c>
      <c r="O25" s="388">
        <f>ROUND(E25/$D25*1000,1)</f>
        <v>11.2</v>
      </c>
      <c r="P25" s="389">
        <f t="shared" si="2"/>
        <v>1052.3</v>
      </c>
      <c r="Q25" s="388">
        <f t="shared" si="3"/>
        <v>8.6999999999999993</v>
      </c>
      <c r="R25" s="389">
        <f t="shared" si="4"/>
        <v>797.3</v>
      </c>
      <c r="S25" s="388">
        <f t="shared" si="5"/>
        <v>2.5</v>
      </c>
      <c r="T25" s="389">
        <f t="shared" si="5"/>
        <v>255</v>
      </c>
      <c r="U25" s="388">
        <f t="shared" si="6"/>
        <v>3.4</v>
      </c>
      <c r="V25" s="389">
        <f t="shared" si="7"/>
        <v>332.9</v>
      </c>
    </row>
    <row r="26" spans="1:22" x14ac:dyDescent="0.25">
      <c r="A26" s="365"/>
      <c r="B26" s="390" t="s">
        <v>558</v>
      </c>
      <c r="C26" s="391">
        <v>64672</v>
      </c>
      <c r="D26" s="391">
        <v>66830</v>
      </c>
      <c r="E26" s="394">
        <v>730</v>
      </c>
      <c r="F26" s="395">
        <v>770</v>
      </c>
      <c r="G26" s="391">
        <v>594</v>
      </c>
      <c r="H26" s="391">
        <v>606</v>
      </c>
      <c r="I26" s="394">
        <f t="shared" si="8"/>
        <v>136</v>
      </c>
      <c r="J26" s="393">
        <f>F26-H26</f>
        <v>164</v>
      </c>
      <c r="K26" s="392">
        <v>66</v>
      </c>
      <c r="L26" s="392">
        <v>58</v>
      </c>
      <c r="M26" s="398">
        <f t="shared" si="0"/>
        <v>202</v>
      </c>
      <c r="N26" s="393">
        <f t="shared" si="0"/>
        <v>222</v>
      </c>
      <c r="O26" s="391">
        <f>ROUND(E26/$D26*1000,1)</f>
        <v>10.9</v>
      </c>
      <c r="P26" s="391">
        <f t="shared" si="2"/>
        <v>1054.8</v>
      </c>
      <c r="Q26" s="398">
        <f t="shared" si="3"/>
        <v>8.9</v>
      </c>
      <c r="R26" s="393">
        <f t="shared" si="4"/>
        <v>830.1</v>
      </c>
      <c r="S26" s="391">
        <f t="shared" si="5"/>
        <v>2</v>
      </c>
      <c r="T26" s="391">
        <f t="shared" si="5"/>
        <v>224.69999999999993</v>
      </c>
      <c r="U26" s="399">
        <f>ROUND(M26/$D26*1000,1)</f>
        <v>3</v>
      </c>
      <c r="V26" s="393">
        <f t="shared" si="7"/>
        <v>304.10000000000002</v>
      </c>
    </row>
    <row r="27" spans="1:22" x14ac:dyDescent="0.25">
      <c r="A27" s="365"/>
      <c r="B27" s="365" t="s">
        <v>559</v>
      </c>
      <c r="C27" s="366"/>
      <c r="D27" s="366"/>
      <c r="E27" s="366"/>
      <c r="F27" s="366"/>
      <c r="G27" s="366"/>
      <c r="H27" s="366"/>
      <c r="I27" s="366"/>
      <c r="J27" s="366"/>
      <c r="K27" s="366"/>
      <c r="L27" s="366"/>
      <c r="M27" s="366"/>
      <c r="N27" s="366"/>
      <c r="O27" s="366"/>
      <c r="P27" s="366"/>
      <c r="Q27" s="366"/>
      <c r="R27" s="366"/>
      <c r="S27" s="366"/>
      <c r="T27" s="366"/>
      <c r="U27" s="366"/>
      <c r="V27" s="366"/>
    </row>
    <row r="28" spans="1:22" x14ac:dyDescent="0.25">
      <c r="A28" s="365"/>
      <c r="B28" s="365"/>
      <c r="C28" s="366"/>
      <c r="D28" s="366"/>
      <c r="E28" s="366"/>
      <c r="F28" s="366"/>
      <c r="G28" s="366"/>
      <c r="H28" s="366"/>
      <c r="I28" s="366"/>
      <c r="J28" s="366"/>
      <c r="K28" s="366"/>
      <c r="L28" s="366"/>
      <c r="M28" s="366"/>
      <c r="N28" s="366"/>
      <c r="O28" s="366"/>
      <c r="P28" s="366"/>
      <c r="Q28" s="366"/>
      <c r="R28" s="366"/>
      <c r="S28" s="366"/>
      <c r="T28" s="366"/>
      <c r="U28" s="366"/>
      <c r="V28" s="366"/>
    </row>
    <row r="29" spans="1:22" x14ac:dyDescent="0.25">
      <c r="A29" s="365"/>
      <c r="B29" s="365" t="s">
        <v>560</v>
      </c>
      <c r="C29" s="366"/>
      <c r="D29" s="366"/>
      <c r="E29" s="366"/>
      <c r="F29" s="366"/>
      <c r="G29" s="366"/>
      <c r="H29" s="366"/>
      <c r="I29" s="366"/>
      <c r="J29" s="366"/>
      <c r="K29" s="366"/>
      <c r="L29" s="366"/>
      <c r="M29" s="366"/>
      <c r="N29" s="366"/>
      <c r="O29" s="366"/>
      <c r="P29" s="366"/>
      <c r="Q29" s="366"/>
      <c r="R29" s="366"/>
      <c r="S29" s="366"/>
      <c r="T29" s="366"/>
      <c r="U29" s="366"/>
      <c r="V29" s="366"/>
    </row>
    <row r="30" spans="1:22" x14ac:dyDescent="0.25">
      <c r="A30" s="365"/>
      <c r="B30" s="365" t="s">
        <v>561</v>
      </c>
      <c r="C30" s="366"/>
      <c r="D30" s="366"/>
      <c r="E30" s="366"/>
      <c r="F30" s="366"/>
      <c r="G30" s="366"/>
      <c r="H30" s="366"/>
      <c r="I30" s="366"/>
      <c r="J30" s="366"/>
      <c r="K30" s="366"/>
      <c r="L30" s="366"/>
      <c r="M30" s="366"/>
      <c r="N30" s="366"/>
      <c r="O30" s="366"/>
      <c r="P30" s="366"/>
      <c r="Q30" s="366"/>
      <c r="R30" s="366"/>
      <c r="S30" s="366"/>
      <c r="T30" s="366"/>
      <c r="U30" s="366"/>
      <c r="V30" s="366"/>
    </row>
  </sheetData>
  <mergeCells count="13">
    <mergeCell ref="Q4:R4"/>
    <mergeCell ref="S4:T4"/>
    <mergeCell ref="U4:V4"/>
    <mergeCell ref="O2:R2"/>
    <mergeCell ref="C3:N3"/>
    <mergeCell ref="O3:V3"/>
    <mergeCell ref="C4:D4"/>
    <mergeCell ref="E4:F4"/>
    <mergeCell ref="G4:H4"/>
    <mergeCell ref="I4:J4"/>
    <mergeCell ref="K4:L4"/>
    <mergeCell ref="M4:N4"/>
    <mergeCell ref="O4:P4"/>
  </mergeCell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0" zoomScale="150" zoomScaleNormal="150" zoomScalePageLayoutView="150" workbookViewId="0">
      <selection activeCell="F23" sqref="F23"/>
    </sheetView>
  </sheetViews>
  <sheetFormatPr baseColWidth="10" defaultRowHeight="15" x14ac:dyDescent="0.25"/>
  <sheetData>
    <row r="1" spans="1:5" x14ac:dyDescent="0.25">
      <c r="A1" s="56" t="s">
        <v>473</v>
      </c>
      <c r="B1" s="240"/>
      <c r="C1" s="240"/>
      <c r="D1" s="240"/>
      <c r="E1" s="240"/>
    </row>
    <row r="2" spans="1:5" x14ac:dyDescent="0.25">
      <c r="A2" s="241" t="s">
        <v>474</v>
      </c>
      <c r="B2" s="240"/>
      <c r="C2" s="240"/>
      <c r="D2" s="240"/>
      <c r="E2" s="240"/>
    </row>
    <row r="3" spans="1:5" x14ac:dyDescent="0.25">
      <c r="A3" s="564" t="s">
        <v>475</v>
      </c>
      <c r="B3" s="566" t="s">
        <v>476</v>
      </c>
      <c r="C3" s="568" t="s">
        <v>477</v>
      </c>
      <c r="D3" s="570" t="s">
        <v>478</v>
      </c>
      <c r="E3" s="571"/>
    </row>
    <row r="4" spans="1:5" ht="38.25" customHeight="1" x14ac:dyDescent="0.25">
      <c r="A4" s="565"/>
      <c r="B4" s="567"/>
      <c r="C4" s="569"/>
      <c r="D4" s="242" t="s">
        <v>479</v>
      </c>
      <c r="E4" s="243" t="s">
        <v>480</v>
      </c>
    </row>
    <row r="5" spans="1:5" x14ac:dyDescent="0.25">
      <c r="A5" s="244">
        <v>1955</v>
      </c>
      <c r="B5" s="245">
        <v>0.83</v>
      </c>
      <c r="C5" s="246">
        <v>26.4</v>
      </c>
      <c r="D5" s="247">
        <v>0.55000000000000004</v>
      </c>
      <c r="E5" s="248">
        <v>0.72</v>
      </c>
    </row>
    <row r="6" spans="1:5" x14ac:dyDescent="0.25">
      <c r="A6" s="244">
        <v>1960</v>
      </c>
      <c r="B6" s="249">
        <v>0.77</v>
      </c>
      <c r="C6" s="250">
        <v>27.1</v>
      </c>
      <c r="D6" s="247">
        <v>0.39</v>
      </c>
      <c r="E6" s="248">
        <v>0.6</v>
      </c>
    </row>
    <row r="7" spans="1:5" x14ac:dyDescent="0.25">
      <c r="A7" s="251">
        <v>1965</v>
      </c>
      <c r="B7" s="249">
        <v>0.71</v>
      </c>
      <c r="C7" s="250">
        <v>28.9</v>
      </c>
      <c r="D7" s="247">
        <v>0.25</v>
      </c>
      <c r="E7" s="248">
        <v>0.48</v>
      </c>
    </row>
    <row r="8" spans="1:5" x14ac:dyDescent="0.25">
      <c r="A8" s="251">
        <v>1970</v>
      </c>
      <c r="B8" s="249">
        <v>0.66</v>
      </c>
      <c r="C8" s="250">
        <v>30.2</v>
      </c>
      <c r="D8" s="258">
        <v>0.15</v>
      </c>
      <c r="E8" s="255">
        <v>0.4</v>
      </c>
    </row>
    <row r="9" spans="1:5" x14ac:dyDescent="0.25">
      <c r="A9" s="251">
        <v>1975</v>
      </c>
      <c r="B9" s="249">
        <v>0.61</v>
      </c>
      <c r="C9" s="250">
        <v>31</v>
      </c>
      <c r="D9" s="258">
        <v>0.1</v>
      </c>
      <c r="E9" s="255">
        <v>0.35</v>
      </c>
    </row>
    <row r="10" spans="1:5" x14ac:dyDescent="0.25">
      <c r="A10" s="251">
        <v>1980</v>
      </c>
      <c r="B10" s="249"/>
      <c r="C10" s="250"/>
      <c r="D10" s="258">
        <v>0.08</v>
      </c>
      <c r="E10" s="255">
        <v>0.28000000000000003</v>
      </c>
    </row>
    <row r="11" spans="1:5" x14ac:dyDescent="0.25">
      <c r="A11" s="252">
        <v>1985</v>
      </c>
      <c r="B11" s="253"/>
      <c r="C11" s="254"/>
      <c r="D11" s="258">
        <v>0.06</v>
      </c>
      <c r="E11" s="255">
        <v>0.23</v>
      </c>
    </row>
    <row r="12" spans="1:5" x14ac:dyDescent="0.25">
      <c r="A12" s="252">
        <v>1990</v>
      </c>
      <c r="B12" s="249"/>
      <c r="C12" s="250"/>
      <c r="D12" s="258">
        <v>0.05</v>
      </c>
      <c r="E12" s="255">
        <v>0.2</v>
      </c>
    </row>
    <row r="13" spans="1:5" x14ac:dyDescent="0.25">
      <c r="A13" s="252"/>
      <c r="B13" s="249"/>
      <c r="C13" s="250"/>
      <c r="D13" s="258"/>
      <c r="E13" s="255"/>
    </row>
    <row r="14" spans="1:5" x14ac:dyDescent="0.25">
      <c r="A14" s="252"/>
      <c r="B14" s="253"/>
      <c r="C14" s="254"/>
      <c r="D14" s="258"/>
      <c r="E14" s="240"/>
    </row>
    <row r="15" spans="1:5" x14ac:dyDescent="0.25">
      <c r="A15" s="251"/>
      <c r="B15" s="256"/>
      <c r="C15" s="257"/>
      <c r="D15" s="258"/>
      <c r="E15" s="255"/>
    </row>
    <row r="16" spans="1:5" x14ac:dyDescent="0.25">
      <c r="A16" s="251"/>
      <c r="B16" s="249"/>
      <c r="C16" s="250"/>
      <c r="D16" s="258"/>
      <c r="E16" s="255"/>
    </row>
    <row r="17" spans="1:5" x14ac:dyDescent="0.25">
      <c r="A17" s="251"/>
      <c r="B17" s="249"/>
      <c r="C17" s="250"/>
      <c r="D17" s="258"/>
      <c r="E17" s="255"/>
    </row>
    <row r="18" spans="1:5" x14ac:dyDescent="0.25">
      <c r="A18" s="251"/>
      <c r="B18" s="259"/>
      <c r="C18" s="260"/>
      <c r="D18" s="261"/>
      <c r="E18" s="262"/>
    </row>
    <row r="19" spans="1:5" x14ac:dyDescent="0.25">
      <c r="A19" s="263"/>
      <c r="B19" s="264"/>
      <c r="C19" s="265"/>
      <c r="D19" s="266"/>
      <c r="E19" s="267"/>
    </row>
    <row r="20" spans="1:5" x14ac:dyDescent="0.25">
      <c r="A20" s="268" t="s">
        <v>481</v>
      </c>
      <c r="B20" s="240"/>
      <c r="C20" s="240"/>
      <c r="D20" s="240"/>
      <c r="E20" s="240"/>
    </row>
    <row r="21" spans="1:5" x14ac:dyDescent="0.25">
      <c r="A21" s="564" t="s">
        <v>482</v>
      </c>
      <c r="B21" s="572" t="s">
        <v>476</v>
      </c>
      <c r="C21" s="574" t="s">
        <v>483</v>
      </c>
      <c r="D21" s="576" t="s">
        <v>478</v>
      </c>
      <c r="E21" s="577"/>
    </row>
    <row r="22" spans="1:5" x14ac:dyDescent="0.25">
      <c r="A22" s="565"/>
      <c r="B22" s="573"/>
      <c r="C22" s="575"/>
      <c r="D22" s="447" t="s">
        <v>479</v>
      </c>
      <c r="E22" s="448" t="s">
        <v>480</v>
      </c>
    </row>
    <row r="23" spans="1:5" x14ac:dyDescent="0.25">
      <c r="A23" s="269">
        <v>1955</v>
      </c>
      <c r="B23" s="255">
        <v>0.88</v>
      </c>
      <c r="C23" s="258">
        <v>22.9</v>
      </c>
      <c r="D23" s="255">
        <v>0.71</v>
      </c>
      <c r="E23" s="255">
        <v>0.81</v>
      </c>
    </row>
    <row r="24" spans="1:5" x14ac:dyDescent="0.25">
      <c r="A24" s="269">
        <v>1960</v>
      </c>
      <c r="B24" s="255">
        <v>0.82</v>
      </c>
      <c r="C24" s="258">
        <v>24.2</v>
      </c>
      <c r="D24" s="255">
        <v>0.59</v>
      </c>
      <c r="E24" s="255">
        <v>0.72</v>
      </c>
    </row>
    <row r="25" spans="1:5" x14ac:dyDescent="0.25">
      <c r="A25" s="269">
        <v>1965</v>
      </c>
      <c r="B25" s="255">
        <v>0.76</v>
      </c>
      <c r="C25" s="258">
        <v>26.3</v>
      </c>
      <c r="D25" s="255">
        <v>0.43</v>
      </c>
      <c r="E25" s="255">
        <v>0.6</v>
      </c>
    </row>
    <row r="26" spans="1:5" x14ac:dyDescent="0.25">
      <c r="A26" s="269">
        <v>1970</v>
      </c>
      <c r="B26" s="255">
        <v>0.71</v>
      </c>
      <c r="C26" s="258">
        <v>27.8</v>
      </c>
      <c r="D26" s="255">
        <v>0.3</v>
      </c>
      <c r="E26" s="255">
        <v>0.52</v>
      </c>
    </row>
    <row r="27" spans="1:5" x14ac:dyDescent="0.25">
      <c r="A27" s="269">
        <v>1975</v>
      </c>
      <c r="B27" s="255">
        <v>0.66</v>
      </c>
      <c r="C27" s="258">
        <v>28.9</v>
      </c>
      <c r="D27" s="255">
        <v>0.23</v>
      </c>
      <c r="E27" s="255">
        <v>0.46</v>
      </c>
    </row>
    <row r="28" spans="1:5" x14ac:dyDescent="0.25">
      <c r="A28" s="269">
        <v>1980</v>
      </c>
      <c r="B28" s="270"/>
      <c r="C28" s="270"/>
      <c r="D28" s="255">
        <v>0.18</v>
      </c>
      <c r="E28" s="255">
        <v>0.39</v>
      </c>
    </row>
    <row r="29" spans="1:5" x14ac:dyDescent="0.25">
      <c r="A29" s="269">
        <v>1985</v>
      </c>
      <c r="B29" s="240"/>
      <c r="C29" s="240"/>
      <c r="D29" s="255">
        <v>0.14000000000000001</v>
      </c>
      <c r="E29" s="255">
        <v>0.32</v>
      </c>
    </row>
    <row r="30" spans="1:5" x14ac:dyDescent="0.25">
      <c r="A30" s="269">
        <v>1990</v>
      </c>
      <c r="B30" s="270"/>
      <c r="C30" s="270"/>
      <c r="D30" s="255">
        <v>0.1</v>
      </c>
      <c r="E30" s="255">
        <v>0.27</v>
      </c>
    </row>
    <row r="31" spans="1:5" x14ac:dyDescent="0.25">
      <c r="A31" s="269"/>
      <c r="B31" s="255"/>
      <c r="C31" s="258"/>
      <c r="D31" s="248"/>
      <c r="E31" s="255"/>
    </row>
    <row r="32" spans="1:5" x14ac:dyDescent="0.25">
      <c r="A32" s="269"/>
      <c r="B32" s="240"/>
      <c r="C32" s="240"/>
      <c r="D32" s="248"/>
      <c r="E32" s="240"/>
    </row>
    <row r="33" spans="1:5" ht="39" customHeight="1" x14ac:dyDescent="0.25">
      <c r="A33" s="561" t="s">
        <v>484</v>
      </c>
      <c r="B33" s="562"/>
      <c r="C33" s="562"/>
      <c r="D33" s="562"/>
      <c r="E33" s="563"/>
    </row>
  </sheetData>
  <mergeCells count="9">
    <mergeCell ref="A33:E33"/>
    <mergeCell ref="A3:A4"/>
    <mergeCell ref="B3:B4"/>
    <mergeCell ref="C3:C4"/>
    <mergeCell ref="D3:E3"/>
    <mergeCell ref="A21:A22"/>
    <mergeCell ref="B21:B22"/>
    <mergeCell ref="C21:C22"/>
    <mergeCell ref="D21:E21"/>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zoomScale="150" zoomScaleNormal="150" zoomScalePageLayoutView="150" workbookViewId="0">
      <selection activeCell="A79" sqref="A79"/>
    </sheetView>
  </sheetViews>
  <sheetFormatPr baseColWidth="10" defaultColWidth="11.42578125" defaultRowHeight="15" x14ac:dyDescent="0.25"/>
  <cols>
    <col min="1" max="1" width="11.42578125" style="271"/>
    <col min="2" max="5" width="10.140625" style="271" customWidth="1"/>
    <col min="6" max="6" width="13.140625" style="271" customWidth="1"/>
    <col min="7" max="7" width="14.42578125" style="271" customWidth="1"/>
    <col min="8" max="9" width="13.85546875" style="271" customWidth="1"/>
    <col min="10" max="16384" width="11.42578125" style="271"/>
  </cols>
  <sheetData>
    <row r="1" spans="1:10" x14ac:dyDescent="0.25">
      <c r="A1" s="578" t="s">
        <v>485</v>
      </c>
      <c r="B1" s="578"/>
      <c r="C1" s="578"/>
      <c r="D1" s="578"/>
      <c r="E1" s="578"/>
      <c r="F1" s="578"/>
      <c r="G1" s="578"/>
      <c r="H1" s="578"/>
      <c r="I1" s="578"/>
    </row>
    <row r="3" spans="1:10" ht="14.25" customHeight="1" x14ac:dyDescent="0.25">
      <c r="A3" s="579" t="s">
        <v>81</v>
      </c>
      <c r="B3" s="580" t="s">
        <v>486</v>
      </c>
      <c r="C3" s="580"/>
      <c r="D3" s="580"/>
      <c r="E3" s="580"/>
      <c r="F3" s="579" t="s">
        <v>487</v>
      </c>
      <c r="G3" s="579"/>
      <c r="H3" s="580" t="s">
        <v>488</v>
      </c>
      <c r="I3" s="580"/>
    </row>
    <row r="4" spans="1:10" x14ac:dyDescent="0.25">
      <c r="A4" s="579"/>
      <c r="B4" s="580" t="s">
        <v>489</v>
      </c>
      <c r="C4" s="580"/>
      <c r="D4" s="580" t="s">
        <v>490</v>
      </c>
      <c r="E4" s="580"/>
      <c r="F4" s="580" t="s">
        <v>491</v>
      </c>
      <c r="G4" s="580"/>
      <c r="H4" s="580" t="s">
        <v>492</v>
      </c>
      <c r="I4" s="580"/>
    </row>
    <row r="5" spans="1:10" x14ac:dyDescent="0.25">
      <c r="A5" s="579"/>
      <c r="B5" s="272" t="s">
        <v>406</v>
      </c>
      <c r="C5" s="272" t="s">
        <v>407</v>
      </c>
      <c r="D5" s="272" t="s">
        <v>406</v>
      </c>
      <c r="E5" s="272" t="s">
        <v>407</v>
      </c>
      <c r="F5" s="272" t="s">
        <v>493</v>
      </c>
      <c r="G5" s="272" t="s">
        <v>494</v>
      </c>
      <c r="H5" s="272" t="s">
        <v>406</v>
      </c>
      <c r="I5" s="272" t="s">
        <v>407</v>
      </c>
    </row>
    <row r="6" spans="1:10" s="278" customFormat="1" x14ac:dyDescent="0.25">
      <c r="A6" s="273">
        <v>1946</v>
      </c>
      <c r="B6" s="274">
        <v>59.88</v>
      </c>
      <c r="C6" s="274">
        <v>65.19</v>
      </c>
      <c r="D6" s="274">
        <v>12.19</v>
      </c>
      <c r="E6" s="274">
        <v>14.33</v>
      </c>
      <c r="F6" s="275">
        <v>77.8</v>
      </c>
      <c r="G6" s="275" t="s">
        <v>394</v>
      </c>
      <c r="H6" s="276">
        <v>573.51</v>
      </c>
      <c r="I6" s="276">
        <v>681.42</v>
      </c>
      <c r="J6" s="277"/>
    </row>
    <row r="7" spans="1:10" s="278" customFormat="1" x14ac:dyDescent="0.25">
      <c r="A7" s="279">
        <f>A6+1</f>
        <v>1947</v>
      </c>
      <c r="B7" s="280">
        <v>61.16</v>
      </c>
      <c r="C7" s="280">
        <v>66.709999999999994</v>
      </c>
      <c r="D7" s="280">
        <v>12.29</v>
      </c>
      <c r="E7" s="280">
        <v>14.52</v>
      </c>
      <c r="F7" s="281">
        <v>71.099999999999994</v>
      </c>
      <c r="G7" s="281" t="s">
        <v>394</v>
      </c>
      <c r="H7" s="282">
        <v>588.94000000000005</v>
      </c>
      <c r="I7" s="282">
        <v>703.28</v>
      </c>
      <c r="J7" s="277"/>
    </row>
    <row r="8" spans="1:10" s="278" customFormat="1" x14ac:dyDescent="0.25">
      <c r="A8" s="279">
        <f t="shared" ref="A8:A44" si="0">A7+1</f>
        <v>1948</v>
      </c>
      <c r="B8" s="280">
        <v>62.73</v>
      </c>
      <c r="C8" s="280">
        <v>68.77</v>
      </c>
      <c r="D8" s="280">
        <v>12.51</v>
      </c>
      <c r="E8" s="280">
        <v>15.02</v>
      </c>
      <c r="F8" s="281">
        <v>55.9</v>
      </c>
      <c r="G8" s="281" t="s">
        <v>394</v>
      </c>
      <c r="H8" s="282">
        <v>598.98</v>
      </c>
      <c r="I8" s="282">
        <v>727.09</v>
      </c>
      <c r="J8" s="277"/>
    </row>
    <row r="9" spans="1:10" s="278" customFormat="1" x14ac:dyDescent="0.25">
      <c r="A9" s="279">
        <f t="shared" si="0"/>
        <v>1949</v>
      </c>
      <c r="B9" s="280">
        <v>62.16</v>
      </c>
      <c r="C9" s="280">
        <v>67.56</v>
      </c>
      <c r="D9" s="280">
        <v>11.75</v>
      </c>
      <c r="E9" s="280">
        <v>14</v>
      </c>
      <c r="F9" s="281">
        <v>60.3</v>
      </c>
      <c r="G9" s="281" t="s">
        <v>394</v>
      </c>
      <c r="H9" s="282">
        <v>595.4</v>
      </c>
      <c r="I9" s="282">
        <v>716.13</v>
      </c>
      <c r="J9" s="277"/>
    </row>
    <row r="10" spans="1:10" s="278" customFormat="1" x14ac:dyDescent="0.25">
      <c r="A10" s="279">
        <f t="shared" si="0"/>
        <v>1950</v>
      </c>
      <c r="B10" s="280">
        <v>63.4</v>
      </c>
      <c r="C10" s="280">
        <v>69.180000000000007</v>
      </c>
      <c r="D10" s="280">
        <v>12.2</v>
      </c>
      <c r="E10" s="280">
        <v>14.63</v>
      </c>
      <c r="F10" s="281">
        <v>52</v>
      </c>
      <c r="G10" s="281">
        <v>26</v>
      </c>
      <c r="H10" s="282">
        <v>608.97</v>
      </c>
      <c r="I10" s="282">
        <v>735.65</v>
      </c>
      <c r="J10" s="277"/>
    </row>
    <row r="11" spans="1:10" s="278" customFormat="1" x14ac:dyDescent="0.25">
      <c r="A11" s="279">
        <f t="shared" si="0"/>
        <v>1951</v>
      </c>
      <c r="B11" s="280">
        <v>63.14</v>
      </c>
      <c r="C11" s="280">
        <v>68.91</v>
      </c>
      <c r="D11" s="280">
        <v>11.79</v>
      </c>
      <c r="E11" s="280">
        <v>14.24</v>
      </c>
      <c r="F11" s="281">
        <v>50.8</v>
      </c>
      <c r="G11" s="281">
        <v>24</v>
      </c>
      <c r="H11" s="282">
        <v>602.23</v>
      </c>
      <c r="I11" s="282">
        <v>731.94</v>
      </c>
      <c r="J11" s="277"/>
    </row>
    <row r="12" spans="1:10" s="278" customFormat="1" x14ac:dyDescent="0.25">
      <c r="A12" s="279">
        <f t="shared" si="0"/>
        <v>1952</v>
      </c>
      <c r="B12" s="280">
        <v>64.41</v>
      </c>
      <c r="C12" s="280">
        <v>70.23</v>
      </c>
      <c r="D12" s="280">
        <v>12.28</v>
      </c>
      <c r="E12" s="280">
        <v>14.84</v>
      </c>
      <c r="F12" s="281">
        <v>45.2</v>
      </c>
      <c r="G12" s="281">
        <v>22.4</v>
      </c>
      <c r="H12" s="282">
        <v>622.59</v>
      </c>
      <c r="I12" s="282">
        <v>751.68</v>
      </c>
      <c r="J12" s="277"/>
    </row>
    <row r="13" spans="1:10" s="278" customFormat="1" x14ac:dyDescent="0.25">
      <c r="A13" s="279">
        <f t="shared" si="0"/>
        <v>1953</v>
      </c>
      <c r="B13" s="280">
        <v>64.28</v>
      </c>
      <c r="C13" s="280">
        <v>70.260000000000005</v>
      </c>
      <c r="D13" s="280">
        <v>11.82</v>
      </c>
      <c r="E13" s="280">
        <v>14.38</v>
      </c>
      <c r="F13" s="281">
        <v>41.9</v>
      </c>
      <c r="G13" s="281">
        <v>22</v>
      </c>
      <c r="H13" s="282">
        <v>617.28</v>
      </c>
      <c r="I13" s="282">
        <v>753.02</v>
      </c>
      <c r="J13" s="277"/>
    </row>
    <row r="14" spans="1:10" s="278" customFormat="1" x14ac:dyDescent="0.25">
      <c r="A14" s="279">
        <f t="shared" si="0"/>
        <v>1954</v>
      </c>
      <c r="B14" s="280">
        <v>65.040000000000006</v>
      </c>
      <c r="C14" s="280">
        <v>71.22</v>
      </c>
      <c r="D14" s="280">
        <v>12.38</v>
      </c>
      <c r="E14" s="280">
        <v>15.1</v>
      </c>
      <c r="F14" s="281">
        <v>40.700000000000003</v>
      </c>
      <c r="G14" s="281">
        <v>21.6</v>
      </c>
      <c r="H14" s="282">
        <v>628.72</v>
      </c>
      <c r="I14" s="282">
        <v>765.37</v>
      </c>
      <c r="J14" s="277"/>
    </row>
    <row r="15" spans="1:10" s="278" customFormat="1" x14ac:dyDescent="0.25">
      <c r="A15" s="279">
        <f t="shared" si="0"/>
        <v>1955</v>
      </c>
      <c r="B15" s="280">
        <v>65.180000000000007</v>
      </c>
      <c r="C15" s="280">
        <v>71.53</v>
      </c>
      <c r="D15" s="280">
        <v>12.3</v>
      </c>
      <c r="E15" s="280">
        <v>15.06</v>
      </c>
      <c r="F15" s="281">
        <v>38.6</v>
      </c>
      <c r="G15" s="281">
        <v>20.8</v>
      </c>
      <c r="H15" s="282">
        <v>630.51</v>
      </c>
      <c r="I15" s="282">
        <v>771.97</v>
      </c>
      <c r="J15" s="277"/>
    </row>
    <row r="16" spans="1:10" s="278" customFormat="1" x14ac:dyDescent="0.25">
      <c r="A16" s="279">
        <f t="shared" si="0"/>
        <v>1956</v>
      </c>
      <c r="B16" s="280">
        <v>65.16</v>
      </c>
      <c r="C16" s="280">
        <v>71.680000000000007</v>
      </c>
      <c r="D16" s="280">
        <v>12.05</v>
      </c>
      <c r="E16" s="280">
        <v>14.86</v>
      </c>
      <c r="F16" s="281">
        <v>36.200000000000003</v>
      </c>
      <c r="G16" s="281">
        <v>20.5</v>
      </c>
      <c r="H16" s="282">
        <v>626.1</v>
      </c>
      <c r="I16" s="282">
        <v>776.16</v>
      </c>
      <c r="J16" s="277"/>
    </row>
    <row r="17" spans="1:10" s="278" customFormat="1" x14ac:dyDescent="0.25">
      <c r="A17" s="279">
        <f t="shared" si="0"/>
        <v>1957</v>
      </c>
      <c r="B17" s="280">
        <v>65.47</v>
      </c>
      <c r="C17" s="280">
        <v>72.209999999999994</v>
      </c>
      <c r="D17" s="280">
        <v>12.21</v>
      </c>
      <c r="E17" s="280">
        <v>15.19</v>
      </c>
      <c r="F17" s="281">
        <v>33.799999999999997</v>
      </c>
      <c r="G17" s="281">
        <v>19.5</v>
      </c>
      <c r="H17" s="282">
        <v>631.25</v>
      </c>
      <c r="I17" s="282">
        <v>783.01</v>
      </c>
      <c r="J17" s="277"/>
    </row>
    <row r="18" spans="1:10" s="278" customFormat="1" x14ac:dyDescent="0.25">
      <c r="A18" s="279">
        <f t="shared" si="0"/>
        <v>1958</v>
      </c>
      <c r="B18" s="280">
        <v>66.84</v>
      </c>
      <c r="C18" s="280">
        <v>73.22</v>
      </c>
      <c r="D18" s="280">
        <v>12.79</v>
      </c>
      <c r="E18" s="280">
        <v>15.6</v>
      </c>
      <c r="F18" s="281">
        <v>31.4</v>
      </c>
      <c r="G18" s="281">
        <v>18.899999999999999</v>
      </c>
      <c r="H18" s="282">
        <v>660.2</v>
      </c>
      <c r="I18" s="282">
        <v>800.9</v>
      </c>
      <c r="J18" s="277"/>
    </row>
    <row r="19" spans="1:10" s="278" customFormat="1" x14ac:dyDescent="0.25">
      <c r="A19" s="279">
        <f t="shared" si="0"/>
        <v>1959</v>
      </c>
      <c r="B19" s="280">
        <v>66.84</v>
      </c>
      <c r="C19" s="280">
        <v>73.349999999999994</v>
      </c>
      <c r="D19" s="280">
        <v>12.76</v>
      </c>
      <c r="E19" s="280">
        <v>15.67</v>
      </c>
      <c r="F19" s="281">
        <v>29.6</v>
      </c>
      <c r="G19" s="281">
        <v>18.100000000000001</v>
      </c>
      <c r="H19" s="282">
        <v>657.33</v>
      </c>
      <c r="I19" s="282">
        <v>801.2</v>
      </c>
      <c r="J19" s="277"/>
    </row>
    <row r="20" spans="1:10" s="278" customFormat="1" x14ac:dyDescent="0.25">
      <c r="A20" s="279">
        <f t="shared" si="0"/>
        <v>1960</v>
      </c>
      <c r="B20" s="280">
        <v>67.010000000000005</v>
      </c>
      <c r="C20" s="280">
        <v>73.61</v>
      </c>
      <c r="D20" s="280">
        <v>12.58</v>
      </c>
      <c r="E20" s="280">
        <v>15.62</v>
      </c>
      <c r="F20" s="281">
        <v>27.4</v>
      </c>
      <c r="G20" s="281">
        <v>17.600000000000001</v>
      </c>
      <c r="H20" s="282">
        <v>657.6</v>
      </c>
      <c r="I20" s="282">
        <v>805.66</v>
      </c>
      <c r="J20" s="277"/>
    </row>
    <row r="21" spans="1:10" s="278" customFormat="1" x14ac:dyDescent="0.25">
      <c r="A21" s="279">
        <f t="shared" si="0"/>
        <v>1961</v>
      </c>
      <c r="B21" s="280">
        <v>67.45</v>
      </c>
      <c r="C21" s="280">
        <v>74.36</v>
      </c>
      <c r="D21" s="280">
        <v>12.98</v>
      </c>
      <c r="E21" s="280">
        <v>16.14</v>
      </c>
      <c r="F21" s="281">
        <v>25.7</v>
      </c>
      <c r="G21" s="281">
        <v>16.7</v>
      </c>
      <c r="H21" s="282">
        <v>664.16</v>
      </c>
      <c r="I21" s="282">
        <v>814.58</v>
      </c>
      <c r="J21" s="277"/>
    </row>
    <row r="22" spans="1:10" s="278" customFormat="1" x14ac:dyDescent="0.25">
      <c r="A22" s="279">
        <f t="shared" si="0"/>
        <v>1962</v>
      </c>
      <c r="B22" s="280">
        <v>66.989999999999995</v>
      </c>
      <c r="C22" s="280">
        <v>73.91</v>
      </c>
      <c r="D22" s="280">
        <v>12.55</v>
      </c>
      <c r="E22" s="280">
        <v>15.68</v>
      </c>
      <c r="F22" s="281">
        <v>25.7</v>
      </c>
      <c r="G22" s="281">
        <v>16.7</v>
      </c>
      <c r="H22" s="282">
        <v>656.46</v>
      </c>
      <c r="I22" s="282">
        <v>810.8</v>
      </c>
      <c r="J22" s="277"/>
    </row>
    <row r="23" spans="1:10" s="278" customFormat="1" x14ac:dyDescent="0.25">
      <c r="A23" s="279">
        <f t="shared" si="0"/>
        <v>1963</v>
      </c>
      <c r="B23" s="280">
        <v>66.84</v>
      </c>
      <c r="C23" s="280">
        <v>73.849999999999994</v>
      </c>
      <c r="D23" s="280">
        <v>12.38</v>
      </c>
      <c r="E23" s="280">
        <v>15.63</v>
      </c>
      <c r="F23" s="281">
        <v>25.6</v>
      </c>
      <c r="G23" s="281">
        <v>16.600000000000001</v>
      </c>
      <c r="H23" s="282">
        <v>651.5</v>
      </c>
      <c r="I23" s="282">
        <v>810.23</v>
      </c>
      <c r="J23" s="277"/>
    </row>
    <row r="24" spans="1:10" s="278" customFormat="1" x14ac:dyDescent="0.25">
      <c r="A24" s="279">
        <f t="shared" si="0"/>
        <v>1964</v>
      </c>
      <c r="B24" s="280">
        <v>67.680000000000007</v>
      </c>
      <c r="C24" s="280">
        <v>74.84</v>
      </c>
      <c r="D24" s="280">
        <v>12.91</v>
      </c>
      <c r="E24" s="280">
        <v>16.350000000000001</v>
      </c>
      <c r="F24" s="281">
        <v>23.4</v>
      </c>
      <c r="G24" s="281">
        <v>15.9</v>
      </c>
      <c r="H24" s="282">
        <v>667.45</v>
      </c>
      <c r="I24" s="282">
        <v>820.19</v>
      </c>
      <c r="J24" s="277"/>
    </row>
    <row r="25" spans="1:10" s="278" customFormat="1" x14ac:dyDescent="0.25">
      <c r="A25" s="279">
        <f t="shared" si="0"/>
        <v>1965</v>
      </c>
      <c r="B25" s="280">
        <v>67.459999999999994</v>
      </c>
      <c r="C25" s="280">
        <v>74.73</v>
      </c>
      <c r="D25" s="280">
        <v>12.64</v>
      </c>
      <c r="E25" s="280">
        <v>16.149999999999999</v>
      </c>
      <c r="F25" s="281">
        <v>21.9</v>
      </c>
      <c r="G25" s="281">
        <v>15.2</v>
      </c>
      <c r="H25" s="282">
        <v>661.4</v>
      </c>
      <c r="I25" s="282">
        <v>820.05</v>
      </c>
      <c r="J25" s="277"/>
    </row>
    <row r="26" spans="1:10" s="278" customFormat="1" x14ac:dyDescent="0.25">
      <c r="A26" s="279">
        <f t="shared" si="0"/>
        <v>1966</v>
      </c>
      <c r="B26" s="280">
        <v>67.81</v>
      </c>
      <c r="C26" s="280">
        <v>75.19</v>
      </c>
      <c r="D26" s="280">
        <v>12.94</v>
      </c>
      <c r="E26" s="280">
        <v>16.52</v>
      </c>
      <c r="F26" s="281">
        <v>21.7</v>
      </c>
      <c r="G26" s="281">
        <v>14.9</v>
      </c>
      <c r="H26" s="282">
        <v>668.63</v>
      </c>
      <c r="I26" s="282">
        <v>824.4</v>
      </c>
      <c r="J26" s="277"/>
    </row>
    <row r="27" spans="1:10" s="278" customFormat="1" x14ac:dyDescent="0.25">
      <c r="A27" s="279">
        <f t="shared" si="0"/>
        <v>1967</v>
      </c>
      <c r="B27" s="280">
        <v>67.77</v>
      </c>
      <c r="C27" s="280">
        <v>75.2</v>
      </c>
      <c r="D27" s="280">
        <v>12.78</v>
      </c>
      <c r="E27" s="280">
        <v>16.46</v>
      </c>
      <c r="F27" s="281">
        <v>20.7</v>
      </c>
      <c r="G27" s="281">
        <v>14.5</v>
      </c>
      <c r="H27" s="282">
        <v>667.85</v>
      </c>
      <c r="I27" s="282">
        <v>825.94</v>
      </c>
      <c r="J27" s="277"/>
    </row>
    <row r="28" spans="1:10" s="278" customFormat="1" x14ac:dyDescent="0.25">
      <c r="A28" s="279">
        <f t="shared" si="0"/>
        <v>1968</v>
      </c>
      <c r="B28" s="280">
        <v>67.760000000000005</v>
      </c>
      <c r="C28" s="280">
        <v>75.239999999999995</v>
      </c>
      <c r="D28" s="280">
        <v>12.7</v>
      </c>
      <c r="E28" s="280">
        <v>16.440000000000001</v>
      </c>
      <c r="F28" s="281">
        <v>20.399999999999999</v>
      </c>
      <c r="G28" s="281">
        <v>14.2</v>
      </c>
      <c r="H28" s="282">
        <v>669.05</v>
      </c>
      <c r="I28" s="282">
        <v>827.25</v>
      </c>
      <c r="J28" s="277"/>
    </row>
    <row r="29" spans="1:10" s="278" customFormat="1" x14ac:dyDescent="0.25">
      <c r="A29" s="279">
        <f t="shared" si="0"/>
        <v>1969</v>
      </c>
      <c r="B29" s="280">
        <v>67.41</v>
      </c>
      <c r="C29" s="280">
        <v>75.06</v>
      </c>
      <c r="D29" s="280">
        <v>12.45</v>
      </c>
      <c r="E29" s="280">
        <v>16.29</v>
      </c>
      <c r="F29" s="281">
        <v>19.600000000000001</v>
      </c>
      <c r="G29" s="281">
        <v>13.7</v>
      </c>
      <c r="H29" s="282">
        <v>661.03</v>
      </c>
      <c r="I29" s="282">
        <v>823.73</v>
      </c>
      <c r="J29" s="277"/>
    </row>
    <row r="30" spans="1:10" s="278" customFormat="1" x14ac:dyDescent="0.25">
      <c r="A30" s="279">
        <f t="shared" si="0"/>
        <v>1970</v>
      </c>
      <c r="B30" s="280">
        <v>68.38</v>
      </c>
      <c r="C30" s="280">
        <v>75.86</v>
      </c>
      <c r="D30" s="280">
        <v>13.04</v>
      </c>
      <c r="E30" s="280">
        <v>16.8</v>
      </c>
      <c r="F30" s="281">
        <v>18.2</v>
      </c>
      <c r="G30" s="281">
        <v>12.6</v>
      </c>
      <c r="H30" s="282">
        <v>682.35</v>
      </c>
      <c r="I30" s="282">
        <v>834.47</v>
      </c>
      <c r="J30" s="277"/>
    </row>
    <row r="31" spans="1:10" s="278" customFormat="1" x14ac:dyDescent="0.25">
      <c r="A31" s="279">
        <f t="shared" si="0"/>
        <v>1971</v>
      </c>
      <c r="B31" s="280">
        <v>68.319999999999993</v>
      </c>
      <c r="C31" s="280">
        <v>75.92</v>
      </c>
      <c r="D31" s="280">
        <v>13</v>
      </c>
      <c r="E31" s="280">
        <v>16.8</v>
      </c>
      <c r="F31" s="281">
        <v>17.2</v>
      </c>
      <c r="G31" s="281">
        <v>12</v>
      </c>
      <c r="H31" s="282">
        <v>680.27</v>
      </c>
      <c r="I31" s="282">
        <v>835.65</v>
      </c>
      <c r="J31" s="277"/>
    </row>
    <row r="32" spans="1:10" s="278" customFormat="1" x14ac:dyDescent="0.25">
      <c r="A32" s="279">
        <f t="shared" si="0"/>
        <v>1972</v>
      </c>
      <c r="B32" s="280">
        <v>68.48</v>
      </c>
      <c r="C32" s="280">
        <v>76.22</v>
      </c>
      <c r="D32" s="280">
        <v>13.11</v>
      </c>
      <c r="E32" s="280">
        <v>17.04</v>
      </c>
      <c r="F32" s="281">
        <v>16</v>
      </c>
      <c r="G32" s="281">
        <v>11.2</v>
      </c>
      <c r="H32" s="282">
        <v>682.72</v>
      </c>
      <c r="I32" s="282">
        <v>837.73</v>
      </c>
      <c r="J32" s="277"/>
    </row>
    <row r="33" spans="1:10" s="278" customFormat="1" x14ac:dyDescent="0.25">
      <c r="A33" s="279">
        <f t="shared" si="0"/>
        <v>1973</v>
      </c>
      <c r="B33" s="280">
        <v>68.680000000000007</v>
      </c>
      <c r="C33" s="280">
        <v>76.33</v>
      </c>
      <c r="D33" s="280">
        <v>13.12</v>
      </c>
      <c r="E33" s="280">
        <v>16.97</v>
      </c>
      <c r="F33" s="281">
        <v>15.4</v>
      </c>
      <c r="G33" s="281">
        <v>10.6</v>
      </c>
      <c r="H33" s="282">
        <v>688.17</v>
      </c>
      <c r="I33" s="282">
        <v>842.41</v>
      </c>
      <c r="J33" s="277"/>
    </row>
    <row r="34" spans="1:10" s="278" customFormat="1" x14ac:dyDescent="0.25">
      <c r="A34" s="279">
        <f t="shared" si="0"/>
        <v>1974</v>
      </c>
      <c r="B34" s="280">
        <v>68.91</v>
      </c>
      <c r="C34" s="280">
        <v>76.739999999999995</v>
      </c>
      <c r="D34" s="280">
        <v>13.26</v>
      </c>
      <c r="E34" s="280">
        <v>17.21</v>
      </c>
      <c r="F34" s="281">
        <v>14.6</v>
      </c>
      <c r="G34" s="281">
        <v>9.9</v>
      </c>
      <c r="H34" s="282">
        <v>689.92</v>
      </c>
      <c r="I34" s="282">
        <v>846.85</v>
      </c>
      <c r="J34" s="277"/>
    </row>
    <row r="35" spans="1:10" s="278" customFormat="1" x14ac:dyDescent="0.25">
      <c r="A35" s="279">
        <f t="shared" si="0"/>
        <v>1975</v>
      </c>
      <c r="B35" s="280">
        <v>68.989999999999995</v>
      </c>
      <c r="C35" s="280">
        <v>76.86</v>
      </c>
      <c r="D35" s="280">
        <v>13.2</v>
      </c>
      <c r="E35" s="280">
        <v>17.23</v>
      </c>
      <c r="F35" s="281">
        <v>13.79</v>
      </c>
      <c r="G35" s="281">
        <v>9.15</v>
      </c>
      <c r="H35" s="282">
        <v>691.24</v>
      </c>
      <c r="I35" s="282">
        <v>848.59</v>
      </c>
      <c r="J35" s="277"/>
    </row>
    <row r="36" spans="1:10" s="278" customFormat="1" x14ac:dyDescent="0.25">
      <c r="A36" s="279">
        <f t="shared" si="0"/>
        <v>1976</v>
      </c>
      <c r="B36" s="280">
        <v>69.17</v>
      </c>
      <c r="C36" s="280">
        <v>77.209999999999994</v>
      </c>
      <c r="D36" s="280">
        <v>13.34</v>
      </c>
      <c r="E36" s="280">
        <v>17.41</v>
      </c>
      <c r="F36" s="281">
        <v>12.53</v>
      </c>
      <c r="G36" s="281">
        <v>8.08</v>
      </c>
      <c r="H36" s="282">
        <v>692.69</v>
      </c>
      <c r="I36" s="282">
        <v>853.25</v>
      </c>
      <c r="J36" s="277"/>
    </row>
    <row r="37" spans="1:10" s="278" customFormat="1" x14ac:dyDescent="0.25">
      <c r="A37" s="279">
        <f t="shared" si="0"/>
        <v>1977</v>
      </c>
      <c r="B37" s="280">
        <v>69.72</v>
      </c>
      <c r="C37" s="280">
        <v>77.84</v>
      </c>
      <c r="D37" s="280">
        <v>13.71</v>
      </c>
      <c r="E37" s="280">
        <v>17.89</v>
      </c>
      <c r="F37" s="281">
        <v>11.44</v>
      </c>
      <c r="G37" s="281">
        <v>7.36</v>
      </c>
      <c r="H37" s="282">
        <v>702.06</v>
      </c>
      <c r="I37" s="282">
        <v>859.66</v>
      </c>
      <c r="J37" s="277"/>
    </row>
    <row r="38" spans="1:10" s="278" customFormat="1" x14ac:dyDescent="0.25">
      <c r="A38" s="279">
        <f t="shared" si="0"/>
        <v>1978</v>
      </c>
      <c r="B38" s="280">
        <v>69.83</v>
      </c>
      <c r="C38" s="280">
        <v>77.95</v>
      </c>
      <c r="D38" s="280">
        <v>13.65</v>
      </c>
      <c r="E38" s="280">
        <v>17.88</v>
      </c>
      <c r="F38" s="281">
        <v>10.65</v>
      </c>
      <c r="G38" s="281">
        <v>6.65</v>
      </c>
      <c r="H38" s="282">
        <v>703.66</v>
      </c>
      <c r="I38" s="282">
        <v>861.1</v>
      </c>
      <c r="J38" s="277"/>
    </row>
    <row r="39" spans="1:10" s="278" customFormat="1" x14ac:dyDescent="0.25">
      <c r="A39" s="279">
        <f t="shared" si="0"/>
        <v>1979</v>
      </c>
      <c r="B39" s="280">
        <v>70.08</v>
      </c>
      <c r="C39" s="280">
        <v>78.28</v>
      </c>
      <c r="D39" s="280">
        <v>13.86</v>
      </c>
      <c r="E39" s="280">
        <v>18.13</v>
      </c>
      <c r="F39" s="281">
        <v>10.01</v>
      </c>
      <c r="G39" s="281">
        <v>6.04</v>
      </c>
      <c r="H39" s="282">
        <v>707.31</v>
      </c>
      <c r="I39" s="282">
        <v>863.97</v>
      </c>
      <c r="J39" s="277"/>
    </row>
    <row r="40" spans="1:10" s="278" customFormat="1" x14ac:dyDescent="0.25">
      <c r="A40" s="279">
        <f t="shared" si="0"/>
        <v>1980</v>
      </c>
      <c r="B40" s="280">
        <v>70.17</v>
      </c>
      <c r="C40" s="280">
        <v>78.400000000000006</v>
      </c>
      <c r="D40" s="280">
        <v>13.95</v>
      </c>
      <c r="E40" s="280">
        <v>18.2</v>
      </c>
      <c r="F40" s="281">
        <v>10.01</v>
      </c>
      <c r="G40" s="281">
        <v>5.75</v>
      </c>
      <c r="H40" s="282">
        <v>709.94</v>
      </c>
      <c r="I40" s="282">
        <v>866.33</v>
      </c>
      <c r="J40" s="277"/>
    </row>
    <row r="41" spans="1:10" s="278" customFormat="1" x14ac:dyDescent="0.25">
      <c r="A41" s="279">
        <f t="shared" si="0"/>
        <v>1981</v>
      </c>
      <c r="B41" s="280">
        <v>70.39</v>
      </c>
      <c r="C41" s="280">
        <v>78.489999999999995</v>
      </c>
      <c r="D41" s="280">
        <v>13.98</v>
      </c>
      <c r="E41" s="280">
        <v>18.170000000000002</v>
      </c>
      <c r="F41" s="281">
        <v>9.7100000000000009</v>
      </c>
      <c r="G41" s="281">
        <v>5.49</v>
      </c>
      <c r="H41" s="282">
        <v>714</v>
      </c>
      <c r="I41" s="282">
        <v>868.85</v>
      </c>
      <c r="J41" s="277"/>
    </row>
    <row r="42" spans="1:10" s="278" customFormat="1" x14ac:dyDescent="0.25">
      <c r="A42" s="279">
        <f t="shared" si="0"/>
        <v>1982</v>
      </c>
      <c r="B42" s="280">
        <v>70.72</v>
      </c>
      <c r="C42" s="280">
        <v>78.87</v>
      </c>
      <c r="D42" s="280">
        <v>14.27</v>
      </c>
      <c r="E42" s="280">
        <v>18.489999999999998</v>
      </c>
      <c r="F42" s="281">
        <v>9.4600000000000009</v>
      </c>
      <c r="G42" s="281">
        <v>5.26</v>
      </c>
      <c r="H42" s="282">
        <v>717.71</v>
      </c>
      <c r="I42" s="282">
        <v>871.78</v>
      </c>
      <c r="J42" s="277"/>
    </row>
    <row r="43" spans="1:10" s="278" customFormat="1" x14ac:dyDescent="0.25">
      <c r="A43" s="279">
        <f t="shared" si="0"/>
        <v>1983</v>
      </c>
      <c r="B43" s="280">
        <v>70.73</v>
      </c>
      <c r="C43" s="280">
        <v>78.790000000000006</v>
      </c>
      <c r="D43" s="280">
        <v>14.18</v>
      </c>
      <c r="E43" s="280">
        <v>18.37</v>
      </c>
      <c r="F43" s="281">
        <v>9.1300000000000008</v>
      </c>
      <c r="G43" s="281">
        <v>5</v>
      </c>
      <c r="H43" s="282">
        <v>719.44</v>
      </c>
      <c r="I43" s="282">
        <v>872.48</v>
      </c>
      <c r="J43" s="277"/>
    </row>
    <row r="44" spans="1:10" s="278" customFormat="1" x14ac:dyDescent="0.25">
      <c r="A44" s="279">
        <f t="shared" si="0"/>
        <v>1984</v>
      </c>
      <c r="B44" s="280">
        <v>71.16</v>
      </c>
      <c r="C44" s="280">
        <v>79.34</v>
      </c>
      <c r="D44" s="280">
        <v>14.49</v>
      </c>
      <c r="E44" s="280">
        <v>18.77</v>
      </c>
      <c r="F44" s="281">
        <v>8.2899999999999991</v>
      </c>
      <c r="G44" s="281">
        <v>4.66</v>
      </c>
      <c r="H44" s="282">
        <v>724.16</v>
      </c>
      <c r="I44" s="282">
        <v>877.51</v>
      </c>
      <c r="J44" s="277"/>
    </row>
    <row r="45" spans="1:10" x14ac:dyDescent="0.25">
      <c r="A45" s="283">
        <v>1985</v>
      </c>
      <c r="B45" s="284">
        <v>71.3</v>
      </c>
      <c r="C45" s="284">
        <v>79.400000000000006</v>
      </c>
      <c r="D45" s="284">
        <v>14.46</v>
      </c>
      <c r="E45" s="284">
        <v>18.77</v>
      </c>
      <c r="F45" s="284">
        <v>8.3000000000000007</v>
      </c>
      <c r="G45" s="284">
        <v>4.5999999999999996</v>
      </c>
      <c r="H45" s="285">
        <v>727.03</v>
      </c>
      <c r="I45" s="285">
        <v>879.6</v>
      </c>
    </row>
    <row r="46" spans="1:10" x14ac:dyDescent="0.25">
      <c r="A46" s="283">
        <f t="shared" ref="A46:A66" si="1">A45+1</f>
        <v>1986</v>
      </c>
      <c r="B46" s="284">
        <v>71.5</v>
      </c>
      <c r="C46" s="284">
        <v>79.7</v>
      </c>
      <c r="D46" s="284">
        <v>14.65</v>
      </c>
      <c r="E46" s="284">
        <v>18.98</v>
      </c>
      <c r="F46" s="284">
        <v>8</v>
      </c>
      <c r="G46" s="284">
        <v>4.3</v>
      </c>
      <c r="H46" s="285">
        <v>731.13</v>
      </c>
      <c r="I46" s="285">
        <v>881.72</v>
      </c>
    </row>
    <row r="47" spans="1:10" x14ac:dyDescent="0.25">
      <c r="A47" s="283">
        <f t="shared" si="1"/>
        <v>1987</v>
      </c>
      <c r="B47" s="284">
        <v>72</v>
      </c>
      <c r="C47" s="284">
        <v>80.3</v>
      </c>
      <c r="D47" s="284">
        <v>15</v>
      </c>
      <c r="E47" s="284">
        <v>19.420000000000002</v>
      </c>
      <c r="F47" s="284">
        <v>7.8</v>
      </c>
      <c r="G47" s="284">
        <v>4.0999999999999996</v>
      </c>
      <c r="H47" s="285">
        <v>739.69</v>
      </c>
      <c r="I47" s="285">
        <v>886.08</v>
      </c>
    </row>
    <row r="48" spans="1:10" x14ac:dyDescent="0.25">
      <c r="A48" s="283">
        <f t="shared" si="1"/>
        <v>1988</v>
      </c>
      <c r="B48" s="284">
        <v>72.3</v>
      </c>
      <c r="C48" s="284">
        <v>80.5</v>
      </c>
      <c r="D48" s="284">
        <v>15.25</v>
      </c>
      <c r="E48" s="284">
        <v>19.59</v>
      </c>
      <c r="F48" s="284">
        <v>7.8</v>
      </c>
      <c r="G48" s="284">
        <v>4.0999999999999996</v>
      </c>
      <c r="H48" s="285">
        <v>744.19</v>
      </c>
      <c r="I48" s="285">
        <v>887.6</v>
      </c>
    </row>
    <row r="49" spans="1:9" x14ac:dyDescent="0.25">
      <c r="A49" s="283">
        <f t="shared" si="1"/>
        <v>1989</v>
      </c>
      <c r="B49" s="284">
        <v>72.5</v>
      </c>
      <c r="C49" s="284">
        <v>80.599999999999994</v>
      </c>
      <c r="D49" s="284">
        <v>15.36</v>
      </c>
      <c r="E49" s="284">
        <v>19.73</v>
      </c>
      <c r="F49" s="284">
        <v>7.5</v>
      </c>
      <c r="G49" s="284">
        <v>3.8</v>
      </c>
      <c r="H49" s="285">
        <v>745.85</v>
      </c>
      <c r="I49" s="285">
        <v>889.09</v>
      </c>
    </row>
    <row r="50" spans="1:9" x14ac:dyDescent="0.25">
      <c r="A50" s="283">
        <f t="shared" si="1"/>
        <v>1990</v>
      </c>
      <c r="B50" s="284">
        <v>72.7</v>
      </c>
      <c r="C50" s="284">
        <v>80.959999999999994</v>
      </c>
      <c r="D50" s="284">
        <v>15.56</v>
      </c>
      <c r="E50" s="284">
        <v>19.93</v>
      </c>
      <c r="F50" s="284">
        <v>7.3</v>
      </c>
      <c r="G50" s="284">
        <v>3.6</v>
      </c>
      <c r="H50" s="285">
        <v>751.64</v>
      </c>
      <c r="I50" s="285">
        <v>892.71</v>
      </c>
    </row>
    <row r="51" spans="1:9" x14ac:dyDescent="0.25">
      <c r="A51" s="283">
        <f t="shared" si="1"/>
        <v>1991</v>
      </c>
      <c r="B51" s="284">
        <v>72.900000000000006</v>
      </c>
      <c r="C51" s="284">
        <v>81.16</v>
      </c>
      <c r="D51" s="284">
        <v>15.72</v>
      </c>
      <c r="E51" s="284">
        <v>20.14</v>
      </c>
      <c r="F51" s="284">
        <v>7.3</v>
      </c>
      <c r="G51" s="284">
        <v>3.5</v>
      </c>
      <c r="H51" s="285">
        <v>753.96</v>
      </c>
      <c r="I51" s="285">
        <v>893.5</v>
      </c>
    </row>
    <row r="52" spans="1:9" x14ac:dyDescent="0.25">
      <c r="A52" s="283">
        <f t="shared" si="1"/>
        <v>1992</v>
      </c>
      <c r="B52" s="284">
        <v>73.17</v>
      </c>
      <c r="C52" s="284">
        <v>81.45</v>
      </c>
      <c r="D52" s="284">
        <v>15.86</v>
      </c>
      <c r="E52" s="284">
        <v>20.36</v>
      </c>
      <c r="F52" s="284">
        <v>6.8</v>
      </c>
      <c r="G52" s="284">
        <v>3.3</v>
      </c>
      <c r="H52" s="285">
        <v>758.46</v>
      </c>
      <c r="I52" s="285">
        <v>895.64</v>
      </c>
    </row>
    <row r="53" spans="1:9" x14ac:dyDescent="0.25">
      <c r="A53" s="283">
        <f t="shared" si="1"/>
        <v>1993</v>
      </c>
      <c r="B53" s="284">
        <v>73.260000000000005</v>
      </c>
      <c r="C53" s="284">
        <v>81.45</v>
      </c>
      <c r="D53" s="284">
        <v>15.88</v>
      </c>
      <c r="E53" s="284">
        <v>20.36</v>
      </c>
      <c r="F53" s="284">
        <v>6.5</v>
      </c>
      <c r="G53" s="284">
        <v>3.1</v>
      </c>
      <c r="H53" s="285">
        <v>760.38</v>
      </c>
      <c r="I53" s="285">
        <v>895.12</v>
      </c>
    </row>
    <row r="54" spans="1:9" x14ac:dyDescent="0.25">
      <c r="A54" s="283">
        <f t="shared" si="1"/>
        <v>1994</v>
      </c>
      <c r="B54" s="284">
        <v>73.680000000000007</v>
      </c>
      <c r="C54" s="284">
        <v>81.89</v>
      </c>
      <c r="D54" s="284">
        <v>16.16</v>
      </c>
      <c r="E54" s="284">
        <v>20.7</v>
      </c>
      <c r="F54" s="284">
        <v>5.9</v>
      </c>
      <c r="G54" s="284">
        <v>3.2</v>
      </c>
      <c r="H54" s="285">
        <v>766.36</v>
      </c>
      <c r="I54" s="285">
        <v>898.32</v>
      </c>
    </row>
    <row r="55" spans="1:9" x14ac:dyDescent="0.25">
      <c r="A55" s="283">
        <f t="shared" si="1"/>
        <v>1995</v>
      </c>
      <c r="B55" s="284">
        <v>73.87</v>
      </c>
      <c r="C55" s="284">
        <v>81.900000000000006</v>
      </c>
      <c r="D55" s="284">
        <v>16.09</v>
      </c>
      <c r="E55" s="284">
        <v>20.64</v>
      </c>
      <c r="F55" s="284">
        <v>4.9000000000000004</v>
      </c>
      <c r="G55" s="284">
        <v>2.9</v>
      </c>
      <c r="H55" s="285">
        <v>770.99</v>
      </c>
      <c r="I55" s="285">
        <v>899.52</v>
      </c>
    </row>
    <row r="56" spans="1:9" x14ac:dyDescent="0.25">
      <c r="A56" s="283">
        <f t="shared" si="1"/>
        <v>1996</v>
      </c>
      <c r="B56" s="284">
        <v>74.099999999999994</v>
      </c>
      <c r="C56" s="284">
        <v>82.06</v>
      </c>
      <c r="D56" s="284">
        <v>16.12</v>
      </c>
      <c r="E56" s="284">
        <v>20.72</v>
      </c>
      <c r="F56" s="284">
        <v>4.8</v>
      </c>
      <c r="G56" s="284">
        <v>3</v>
      </c>
      <c r="H56" s="285">
        <v>776.05</v>
      </c>
      <c r="I56" s="285">
        <v>900.87</v>
      </c>
    </row>
    <row r="57" spans="1:9" x14ac:dyDescent="0.25">
      <c r="A57" s="283">
        <f t="shared" si="1"/>
        <v>1997</v>
      </c>
      <c r="B57" s="284">
        <v>74.55</v>
      </c>
      <c r="C57" s="284">
        <v>82.32</v>
      </c>
      <c r="D57" s="284">
        <v>16.32</v>
      </c>
      <c r="E57" s="284">
        <v>20.88</v>
      </c>
      <c r="F57" s="284">
        <v>4.7</v>
      </c>
      <c r="G57" s="284">
        <v>3</v>
      </c>
      <c r="H57" s="285">
        <v>784.41</v>
      </c>
      <c r="I57" s="285">
        <v>903.88</v>
      </c>
    </row>
    <row r="58" spans="1:9" x14ac:dyDescent="0.25">
      <c r="A58" s="283">
        <f t="shared" si="1"/>
        <v>1998</v>
      </c>
      <c r="B58" s="284">
        <v>74.77</v>
      </c>
      <c r="C58" s="284">
        <v>82.42</v>
      </c>
      <c r="D58" s="284">
        <v>16.39</v>
      </c>
      <c r="E58" s="284">
        <v>20.94</v>
      </c>
      <c r="F58" s="284">
        <v>4.5999999999999996</v>
      </c>
      <c r="G58" s="284">
        <v>2.9</v>
      </c>
      <c r="H58" s="285">
        <v>788.73</v>
      </c>
      <c r="I58" s="285">
        <v>904.83</v>
      </c>
    </row>
    <row r="59" spans="1:9" x14ac:dyDescent="0.25">
      <c r="A59" s="283">
        <f t="shared" si="1"/>
        <v>1999</v>
      </c>
      <c r="B59" s="284">
        <v>74.989999999999995</v>
      </c>
      <c r="C59" s="284">
        <v>82.52</v>
      </c>
      <c r="D59" s="284">
        <v>16.5</v>
      </c>
      <c r="E59" s="284">
        <v>21</v>
      </c>
      <c r="F59" s="284">
        <v>4.3</v>
      </c>
      <c r="G59" s="284">
        <v>2.7</v>
      </c>
      <c r="H59" s="285">
        <v>793.08</v>
      </c>
      <c r="I59" s="285">
        <v>906.04</v>
      </c>
    </row>
    <row r="60" spans="1:9" x14ac:dyDescent="0.25">
      <c r="A60" s="283">
        <f t="shared" si="1"/>
        <v>2000</v>
      </c>
      <c r="B60" s="284">
        <v>75.290000000000006</v>
      </c>
      <c r="C60" s="284">
        <v>82.8</v>
      </c>
      <c r="D60" s="284">
        <v>16.73</v>
      </c>
      <c r="E60" s="284">
        <v>21.24</v>
      </c>
      <c r="F60" s="284">
        <v>4.4000000000000004</v>
      </c>
      <c r="G60" s="284">
        <v>2.8</v>
      </c>
      <c r="H60" s="285">
        <v>797.48</v>
      </c>
      <c r="I60" s="285">
        <v>908.24</v>
      </c>
    </row>
    <row r="61" spans="1:9" x14ac:dyDescent="0.25">
      <c r="A61" s="283">
        <f t="shared" si="1"/>
        <v>2001</v>
      </c>
      <c r="B61" s="284">
        <v>75.47</v>
      </c>
      <c r="C61" s="284">
        <v>82.9</v>
      </c>
      <c r="D61" s="284">
        <v>16.920000000000002</v>
      </c>
      <c r="E61" s="284">
        <v>21.39</v>
      </c>
      <c r="F61" s="284">
        <v>4.5</v>
      </c>
      <c r="G61" s="284">
        <v>2.9</v>
      </c>
      <c r="H61" s="285">
        <v>799.2</v>
      </c>
      <c r="I61" s="285">
        <v>907.99</v>
      </c>
    </row>
    <row r="62" spans="1:9" x14ac:dyDescent="0.25">
      <c r="A62" s="283">
        <f t="shared" si="1"/>
        <v>2002</v>
      </c>
      <c r="B62" s="284">
        <v>75.8</v>
      </c>
      <c r="C62" s="284">
        <v>83.1</v>
      </c>
      <c r="D62" s="284">
        <v>17.059999999999999</v>
      </c>
      <c r="E62" s="284">
        <v>21.43</v>
      </c>
      <c r="F62" s="284">
        <v>4.0999999999999996</v>
      </c>
      <c r="G62" s="284">
        <v>2.7</v>
      </c>
      <c r="H62" s="285">
        <v>802.47</v>
      </c>
      <c r="I62" s="285">
        <v>909.31</v>
      </c>
    </row>
    <row r="63" spans="1:9" x14ac:dyDescent="0.25">
      <c r="A63" s="283">
        <f t="shared" si="1"/>
        <v>2003</v>
      </c>
      <c r="B63" s="284">
        <v>75.900000000000006</v>
      </c>
      <c r="C63" s="284">
        <v>83</v>
      </c>
      <c r="D63" s="284">
        <v>17.059999999999999</v>
      </c>
      <c r="E63" s="284">
        <v>21.27</v>
      </c>
      <c r="F63" s="284">
        <v>4</v>
      </c>
      <c r="G63" s="284">
        <v>2.6</v>
      </c>
      <c r="H63" s="285">
        <v>804.24</v>
      </c>
      <c r="I63" s="285">
        <v>909.88</v>
      </c>
    </row>
    <row r="64" spans="1:9" x14ac:dyDescent="0.25">
      <c r="A64" s="283">
        <f t="shared" si="1"/>
        <v>2004</v>
      </c>
      <c r="B64" s="284">
        <v>76.7</v>
      </c>
      <c r="C64" s="284">
        <v>83.9</v>
      </c>
      <c r="D64" s="284">
        <v>17.690000000000001</v>
      </c>
      <c r="E64" s="284">
        <v>22.16</v>
      </c>
      <c r="F64" s="284">
        <v>3.9</v>
      </c>
      <c r="G64" s="284">
        <v>2.6</v>
      </c>
      <c r="H64" s="285">
        <v>815.31</v>
      </c>
      <c r="I64" s="285">
        <v>912.79</v>
      </c>
    </row>
    <row r="65" spans="1:9" x14ac:dyDescent="0.25">
      <c r="A65" s="283">
        <f t="shared" si="1"/>
        <v>2005</v>
      </c>
      <c r="B65" s="284">
        <v>76.8</v>
      </c>
      <c r="C65" s="284">
        <v>83.9</v>
      </c>
      <c r="D65" s="284">
        <v>17.670000000000002</v>
      </c>
      <c r="E65" s="284">
        <v>22.04</v>
      </c>
      <c r="F65" s="284">
        <v>3.6</v>
      </c>
      <c r="G65" s="284">
        <v>2.2999999999999998</v>
      </c>
      <c r="H65" s="285">
        <v>816.09</v>
      </c>
      <c r="I65" s="285">
        <v>914.32</v>
      </c>
    </row>
    <row r="66" spans="1:9" x14ac:dyDescent="0.25">
      <c r="A66" s="283">
        <f t="shared" si="1"/>
        <v>2006</v>
      </c>
      <c r="B66" s="284">
        <v>77.2</v>
      </c>
      <c r="C66" s="284">
        <v>84.2</v>
      </c>
      <c r="D66" s="284">
        <v>18.03</v>
      </c>
      <c r="E66" s="284">
        <v>22.39</v>
      </c>
      <c r="F66" s="284">
        <v>3.6</v>
      </c>
      <c r="G66" s="284">
        <v>2.2999999999999998</v>
      </c>
      <c r="H66" s="285">
        <v>819.84</v>
      </c>
      <c r="I66" s="285">
        <v>915.18</v>
      </c>
    </row>
    <row r="67" spans="1:9" x14ac:dyDescent="0.25">
      <c r="A67" s="283">
        <v>2007</v>
      </c>
      <c r="B67" s="284">
        <v>77.400000000000006</v>
      </c>
      <c r="C67" s="284">
        <v>84.4</v>
      </c>
      <c r="D67" s="284">
        <v>18.149999999999999</v>
      </c>
      <c r="E67" s="284">
        <v>22.52</v>
      </c>
      <c r="F67" s="284">
        <v>3.6</v>
      </c>
      <c r="G67" s="284">
        <v>2.4</v>
      </c>
      <c r="H67" s="285">
        <v>822.74</v>
      </c>
      <c r="I67" s="285">
        <v>916.77</v>
      </c>
    </row>
    <row r="68" spans="1:9" x14ac:dyDescent="0.25">
      <c r="A68" s="283">
        <v>2008</v>
      </c>
      <c r="B68" s="284">
        <v>77.599999999999994</v>
      </c>
      <c r="C68" s="284">
        <v>84.4</v>
      </c>
      <c r="D68" s="284">
        <v>18.25</v>
      </c>
      <c r="E68" s="284">
        <v>22.49</v>
      </c>
      <c r="F68" s="284">
        <v>3.6</v>
      </c>
      <c r="G68" s="284">
        <v>2.4</v>
      </c>
      <c r="H68" s="285">
        <v>825.47</v>
      </c>
      <c r="I68" s="285">
        <v>916.52</v>
      </c>
    </row>
    <row r="69" spans="1:9" x14ac:dyDescent="0.25">
      <c r="A69" s="283">
        <v>2009</v>
      </c>
      <c r="B69" s="284">
        <v>77.8</v>
      </c>
      <c r="C69" s="284">
        <v>84.5</v>
      </c>
      <c r="D69" s="284">
        <v>18.43</v>
      </c>
      <c r="E69" s="284">
        <v>22.59</v>
      </c>
      <c r="F69" s="284">
        <v>3.7</v>
      </c>
      <c r="G69" s="284">
        <v>2.4</v>
      </c>
      <c r="H69" s="285">
        <v>826.13</v>
      </c>
      <c r="I69" s="285">
        <v>916.66</v>
      </c>
    </row>
    <row r="70" spans="1:9" x14ac:dyDescent="0.25">
      <c r="A70" s="283">
        <v>2010</v>
      </c>
      <c r="B70" s="284">
        <v>78</v>
      </c>
      <c r="C70" s="284">
        <v>84.7</v>
      </c>
      <c r="D70" s="284">
        <v>18.59</v>
      </c>
      <c r="E70" s="284">
        <v>22.73</v>
      </c>
      <c r="F70" s="284">
        <v>3.5</v>
      </c>
      <c r="G70" s="284">
        <v>2.2999999999999998</v>
      </c>
      <c r="H70" s="285">
        <v>829.13</v>
      </c>
      <c r="I70" s="285">
        <v>918.46</v>
      </c>
    </row>
    <row r="71" spans="1:9" x14ac:dyDescent="0.25">
      <c r="A71" s="283">
        <v>2011</v>
      </c>
      <c r="B71" s="284">
        <v>78.400000000000006</v>
      </c>
      <c r="C71" s="284">
        <v>85</v>
      </c>
      <c r="D71" s="284">
        <v>18.88</v>
      </c>
      <c r="E71" s="284">
        <v>23.01</v>
      </c>
      <c r="F71" s="284">
        <v>3.3</v>
      </c>
      <c r="G71" s="284">
        <v>2.2000000000000002</v>
      </c>
      <c r="H71" s="285">
        <v>833.65</v>
      </c>
      <c r="I71" s="285">
        <v>919.86</v>
      </c>
    </row>
    <row r="72" spans="1:9" x14ac:dyDescent="0.25">
      <c r="A72" s="283">
        <v>2012</v>
      </c>
      <c r="B72" s="284">
        <v>78.5</v>
      </c>
      <c r="C72" s="284">
        <v>84.8</v>
      </c>
      <c r="D72" s="284">
        <v>18.82</v>
      </c>
      <c r="E72" s="284">
        <v>22.8</v>
      </c>
      <c r="F72" s="284">
        <v>3.3</v>
      </c>
      <c r="G72" s="284">
        <v>2.2599999999999998</v>
      </c>
      <c r="H72" s="285">
        <v>835.9</v>
      </c>
      <c r="I72" s="285">
        <v>920.8</v>
      </c>
    </row>
    <row r="73" spans="1:9" x14ac:dyDescent="0.25">
      <c r="A73" s="283">
        <v>2013</v>
      </c>
      <c r="B73" s="284">
        <v>78.8</v>
      </c>
      <c r="C73" s="284">
        <v>85</v>
      </c>
      <c r="D73" s="284">
        <v>18.989999999999998</v>
      </c>
      <c r="E73" s="284">
        <v>22.98</v>
      </c>
      <c r="F73" s="284">
        <v>3.5</v>
      </c>
      <c r="G73" s="284">
        <v>2.41</v>
      </c>
      <c r="H73" s="285">
        <v>839.65</v>
      </c>
      <c r="I73" s="285">
        <v>921.69</v>
      </c>
    </row>
    <row r="74" spans="1:9" x14ac:dyDescent="0.25">
      <c r="A74" s="283">
        <v>2014</v>
      </c>
      <c r="B74" s="284">
        <v>79.3</v>
      </c>
      <c r="C74" s="284">
        <v>85.4</v>
      </c>
      <c r="D74" s="284">
        <v>19.399999999999999</v>
      </c>
      <c r="E74" s="284">
        <v>23.31</v>
      </c>
      <c r="F74" s="284">
        <v>3.3</v>
      </c>
      <c r="G74" s="284">
        <v>2.2999999999999998</v>
      </c>
      <c r="H74" s="285">
        <v>846</v>
      </c>
      <c r="I74" s="285">
        <v>923.27</v>
      </c>
    </row>
    <row r="75" spans="1:9" x14ac:dyDescent="0.25">
      <c r="A75" s="283" t="s">
        <v>495</v>
      </c>
      <c r="B75" s="284">
        <v>79</v>
      </c>
      <c r="C75" s="284">
        <v>85.1</v>
      </c>
      <c r="D75" s="284">
        <v>19.100000000000001</v>
      </c>
      <c r="E75" s="284">
        <v>23</v>
      </c>
      <c r="F75" s="284">
        <v>3.5</v>
      </c>
      <c r="G75" s="284">
        <v>2.5</v>
      </c>
      <c r="H75" s="285">
        <v>844</v>
      </c>
      <c r="I75" s="285">
        <v>923</v>
      </c>
    </row>
    <row r="76" spans="1:9" x14ac:dyDescent="0.25">
      <c r="A76" s="283" t="s">
        <v>20</v>
      </c>
      <c r="B76" s="284">
        <v>79.3</v>
      </c>
      <c r="C76" s="284">
        <v>85.3</v>
      </c>
      <c r="D76" s="284">
        <v>19.3</v>
      </c>
      <c r="E76" s="284">
        <v>23.2</v>
      </c>
      <c r="F76" s="284">
        <v>3.5</v>
      </c>
      <c r="G76" s="284">
        <v>2.5</v>
      </c>
      <c r="H76" s="285">
        <v>847</v>
      </c>
      <c r="I76" s="285">
        <v>924</v>
      </c>
    </row>
    <row r="77" spans="1:9" x14ac:dyDescent="0.25">
      <c r="A77" s="283" t="s">
        <v>21</v>
      </c>
      <c r="B77" s="284">
        <v>79.5</v>
      </c>
      <c r="C77" s="284">
        <v>85.4</v>
      </c>
      <c r="D77" s="284">
        <v>19.399999999999999</v>
      </c>
      <c r="E77" s="284">
        <v>23.2</v>
      </c>
      <c r="F77" s="284" t="s">
        <v>394</v>
      </c>
      <c r="G77" s="284" t="s">
        <v>394</v>
      </c>
      <c r="H77" s="285" t="s">
        <v>394</v>
      </c>
      <c r="I77" s="285" t="s">
        <v>394</v>
      </c>
    </row>
    <row r="78" spans="1:9" x14ac:dyDescent="0.25">
      <c r="A78" s="286" t="s">
        <v>552</v>
      </c>
      <c r="B78" s="287"/>
      <c r="C78" s="287"/>
      <c r="D78" s="287"/>
      <c r="E78" s="287"/>
      <c r="F78" s="287"/>
      <c r="G78" s="287"/>
      <c r="H78" s="287"/>
      <c r="I78" s="288"/>
    </row>
    <row r="79" spans="1:9" x14ac:dyDescent="0.25">
      <c r="A79" s="289" t="s">
        <v>496</v>
      </c>
      <c r="B79" s="290"/>
      <c r="C79" s="290"/>
      <c r="D79" s="290"/>
      <c r="E79" s="290"/>
      <c r="F79" s="290"/>
      <c r="G79" s="290"/>
      <c r="H79" s="290"/>
      <c r="I79" s="291"/>
    </row>
    <row r="80" spans="1:9" x14ac:dyDescent="0.25">
      <c r="A80" s="289" t="s">
        <v>497</v>
      </c>
      <c r="B80" s="290"/>
      <c r="C80" s="290"/>
      <c r="D80" s="290"/>
      <c r="E80" s="290"/>
      <c r="F80" s="290"/>
      <c r="G80" s="290"/>
      <c r="H80" s="290"/>
      <c r="I80" s="291"/>
    </row>
    <row r="81" spans="1:9" x14ac:dyDescent="0.25">
      <c r="A81" s="292" t="s">
        <v>498</v>
      </c>
      <c r="B81" s="290"/>
      <c r="C81" s="290"/>
      <c r="D81" s="290"/>
      <c r="E81" s="290"/>
      <c r="F81" s="290"/>
      <c r="G81" s="290"/>
      <c r="H81" s="290"/>
      <c r="I81" s="291"/>
    </row>
    <row r="82" spans="1:9" x14ac:dyDescent="0.25">
      <c r="A82" s="293" t="s">
        <v>499</v>
      </c>
      <c r="B82" s="294"/>
      <c r="C82" s="294"/>
      <c r="D82" s="294"/>
      <c r="E82" s="294"/>
      <c r="F82" s="294"/>
      <c r="G82" s="294"/>
      <c r="H82" s="294"/>
      <c r="I82" s="295"/>
    </row>
    <row r="83" spans="1:9" x14ac:dyDescent="0.25">
      <c r="A83" s="296"/>
    </row>
    <row r="84" spans="1:9" x14ac:dyDescent="0.25">
      <c r="A84" s="296"/>
    </row>
    <row r="85" spans="1:9" x14ac:dyDescent="0.25">
      <c r="A85" s="296"/>
    </row>
  </sheetData>
  <mergeCells count="9">
    <mergeCell ref="A1:I1"/>
    <mergeCell ref="A3:A5"/>
    <mergeCell ref="B3:E3"/>
    <mergeCell ref="F3:G3"/>
    <mergeCell ref="H3:I3"/>
    <mergeCell ref="B4:C4"/>
    <mergeCell ref="D4:E4"/>
    <mergeCell ref="F4:G4"/>
    <mergeCell ref="H4:I4"/>
  </mergeCells>
  <pageMargins left="0.7" right="0.7" top="0.75" bottom="0.75" header="0.3" footer="0.3"/>
  <pageSetup paperSize="9" scale="68" orientation="portrait" horizontalDpi="4294967292" verticalDpi="4294967292"/>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150" zoomScaleNormal="150" zoomScalePageLayoutView="150" workbookViewId="0">
      <selection activeCell="A2" sqref="A2:A3"/>
    </sheetView>
  </sheetViews>
  <sheetFormatPr baseColWidth="10" defaultColWidth="11.42578125" defaultRowHeight="15" x14ac:dyDescent="0.25"/>
  <cols>
    <col min="1" max="1" width="26.85546875" style="271" customWidth="1"/>
    <col min="2" max="4" width="18.28515625" style="271" customWidth="1"/>
    <col min="5" max="16384" width="11.42578125" style="271"/>
  </cols>
  <sheetData>
    <row r="1" spans="1:4" ht="28.5" customHeight="1" x14ac:dyDescent="0.25">
      <c r="A1" s="581" t="s">
        <v>500</v>
      </c>
      <c r="B1" s="581"/>
      <c r="C1" s="581"/>
      <c r="D1" s="581"/>
    </row>
    <row r="2" spans="1:4" x14ac:dyDescent="0.25">
      <c r="A2" s="582" t="s">
        <v>501</v>
      </c>
      <c r="B2" s="583" t="s">
        <v>502</v>
      </c>
      <c r="C2" s="583"/>
      <c r="D2" s="583"/>
    </row>
    <row r="3" spans="1:4" x14ac:dyDescent="0.25">
      <c r="A3" s="582"/>
      <c r="B3" s="361" t="s">
        <v>406</v>
      </c>
      <c r="C3" s="361" t="s">
        <v>407</v>
      </c>
      <c r="D3" s="361" t="s">
        <v>503</v>
      </c>
    </row>
    <row r="4" spans="1:4" x14ac:dyDescent="0.25">
      <c r="A4" s="297" t="s">
        <v>143</v>
      </c>
      <c r="B4" s="298">
        <v>78.599999999999994</v>
      </c>
      <c r="C4" s="298">
        <v>83.5</v>
      </c>
      <c r="D4" s="298">
        <f t="shared" ref="D4:D32" si="0">C4-B4</f>
        <v>4.9000000000000057</v>
      </c>
    </row>
    <row r="5" spans="1:4" x14ac:dyDescent="0.25">
      <c r="A5" s="299" t="s">
        <v>144</v>
      </c>
      <c r="B5" s="284">
        <v>79.3</v>
      </c>
      <c r="C5" s="284">
        <v>84.1</v>
      </c>
      <c r="D5" s="284">
        <f t="shared" si="0"/>
        <v>4.7999999999999972</v>
      </c>
    </row>
    <row r="6" spans="1:4" x14ac:dyDescent="0.25">
      <c r="A6" s="299" t="s">
        <v>145</v>
      </c>
      <c r="B6" s="300">
        <v>79</v>
      </c>
      <c r="C6" s="300">
        <v>84</v>
      </c>
      <c r="D6" s="301">
        <f t="shared" si="0"/>
        <v>5</v>
      </c>
    </row>
    <row r="7" spans="1:4" x14ac:dyDescent="0.25">
      <c r="A7" s="299" t="s">
        <v>146</v>
      </c>
      <c r="B7" s="300">
        <v>71.3</v>
      </c>
      <c r="C7" s="300">
        <v>78.5</v>
      </c>
      <c r="D7" s="301">
        <f t="shared" si="0"/>
        <v>7.2000000000000028</v>
      </c>
    </row>
    <row r="8" spans="1:4" x14ac:dyDescent="0.25">
      <c r="A8" s="299" t="s">
        <v>149</v>
      </c>
      <c r="B8" s="300">
        <v>75</v>
      </c>
      <c r="C8" s="300">
        <v>81.3</v>
      </c>
      <c r="D8" s="301">
        <f t="shared" si="0"/>
        <v>6.2999999999999972</v>
      </c>
    </row>
    <row r="9" spans="1:4" x14ac:dyDescent="0.25">
      <c r="A9" s="299" t="s">
        <v>150</v>
      </c>
      <c r="B9" s="300">
        <v>79</v>
      </c>
      <c r="C9" s="300">
        <v>82.8</v>
      </c>
      <c r="D9" s="301">
        <f t="shared" si="0"/>
        <v>3.7999999999999972</v>
      </c>
    </row>
    <row r="10" spans="1:4" x14ac:dyDescent="0.25">
      <c r="A10" s="299" t="s">
        <v>151</v>
      </c>
      <c r="B10" s="300">
        <v>80.5</v>
      </c>
      <c r="C10" s="300">
        <v>86.3</v>
      </c>
      <c r="D10" s="301">
        <f t="shared" si="0"/>
        <v>5.7999999999999972</v>
      </c>
    </row>
    <row r="11" spans="1:4" x14ac:dyDescent="0.25">
      <c r="A11" s="299" t="s">
        <v>152</v>
      </c>
      <c r="B11" s="300">
        <v>73.3</v>
      </c>
      <c r="C11" s="300">
        <v>82.2</v>
      </c>
      <c r="D11" s="301">
        <f t="shared" si="0"/>
        <v>8.9000000000000057</v>
      </c>
    </row>
    <row r="12" spans="1:4" x14ac:dyDescent="0.25">
      <c r="A12" s="299" t="s">
        <v>153</v>
      </c>
      <c r="B12" s="300">
        <v>78.599999999999994</v>
      </c>
      <c r="C12" s="300">
        <v>84.4</v>
      </c>
      <c r="D12" s="301">
        <f t="shared" si="0"/>
        <v>5.8000000000000114</v>
      </c>
    </row>
    <row r="13" spans="1:4" x14ac:dyDescent="0.25">
      <c r="A13" s="299" t="s">
        <v>504</v>
      </c>
      <c r="B13" s="300">
        <v>79.3</v>
      </c>
      <c r="C13" s="300">
        <v>85.3</v>
      </c>
      <c r="D13" s="301">
        <f t="shared" si="0"/>
        <v>6</v>
      </c>
    </row>
    <row r="14" spans="1:4" x14ac:dyDescent="0.25">
      <c r="A14" s="299" t="s">
        <v>156</v>
      </c>
      <c r="B14" s="300">
        <v>78.900000000000006</v>
      </c>
      <c r="C14" s="300">
        <v>84</v>
      </c>
      <c r="D14" s="301">
        <f t="shared" si="0"/>
        <v>5.0999999999999943</v>
      </c>
    </row>
    <row r="15" spans="1:4" x14ac:dyDescent="0.25">
      <c r="A15" s="299" t="s">
        <v>157</v>
      </c>
      <c r="B15" s="300">
        <v>72.599999999999994</v>
      </c>
      <c r="C15" s="300">
        <v>79.7</v>
      </c>
      <c r="D15" s="301">
        <f t="shared" si="0"/>
        <v>7.1000000000000085</v>
      </c>
    </row>
    <row r="16" spans="1:4" x14ac:dyDescent="0.25">
      <c r="A16" s="299" t="s">
        <v>158</v>
      </c>
      <c r="B16" s="300">
        <v>79.900000000000006</v>
      </c>
      <c r="C16" s="300">
        <v>83.6</v>
      </c>
      <c r="D16" s="301">
        <f t="shared" si="0"/>
        <v>3.6999999999999886</v>
      </c>
    </row>
    <row r="17" spans="1:5" x14ac:dyDescent="0.25">
      <c r="A17" s="299" t="s">
        <v>173</v>
      </c>
      <c r="B17" s="300">
        <v>80.400000000000006</v>
      </c>
      <c r="C17" s="300">
        <v>84.1</v>
      </c>
      <c r="D17" s="301">
        <f t="shared" si="0"/>
        <v>3.6999999999999886</v>
      </c>
    </row>
    <row r="18" spans="1:5" x14ac:dyDescent="0.25">
      <c r="A18" s="299" t="s">
        <v>159</v>
      </c>
      <c r="B18" s="300">
        <v>81</v>
      </c>
      <c r="C18" s="300">
        <v>85.6</v>
      </c>
      <c r="D18" s="301">
        <f t="shared" si="0"/>
        <v>4.5999999999999943</v>
      </c>
    </row>
    <row r="19" spans="1:5" x14ac:dyDescent="0.25">
      <c r="A19" s="299" t="s">
        <v>160</v>
      </c>
      <c r="B19" s="300">
        <v>69.8</v>
      </c>
      <c r="C19" s="300">
        <v>79.599999999999994</v>
      </c>
      <c r="D19" s="301">
        <f t="shared" si="0"/>
        <v>9.7999999999999972</v>
      </c>
    </row>
    <row r="20" spans="1:5" x14ac:dyDescent="0.25">
      <c r="A20" s="299" t="s">
        <v>161</v>
      </c>
      <c r="B20" s="300">
        <v>69.5</v>
      </c>
      <c r="C20" s="300">
        <v>80.099999999999994</v>
      </c>
      <c r="D20" s="301">
        <f t="shared" si="0"/>
        <v>10.599999999999994</v>
      </c>
    </row>
    <row r="21" spans="1:5" x14ac:dyDescent="0.25">
      <c r="A21" s="299" t="s">
        <v>162</v>
      </c>
      <c r="B21" s="300">
        <v>80.099999999999994</v>
      </c>
      <c r="C21" s="300">
        <v>85.4</v>
      </c>
      <c r="D21" s="301">
        <f t="shared" si="0"/>
        <v>5.3000000000000114</v>
      </c>
      <c r="E21" s="302"/>
    </row>
    <row r="22" spans="1:5" x14ac:dyDescent="0.25">
      <c r="A22" s="299" t="s">
        <v>174</v>
      </c>
      <c r="B22" s="300">
        <v>80.7</v>
      </c>
      <c r="C22" s="300">
        <v>84.2</v>
      </c>
      <c r="D22" s="301">
        <f t="shared" si="0"/>
        <v>3.5</v>
      </c>
    </row>
    <row r="23" spans="1:5" x14ac:dyDescent="0.25">
      <c r="A23" s="299" t="s">
        <v>164</v>
      </c>
      <c r="B23" s="300">
        <v>80</v>
      </c>
      <c r="C23" s="300">
        <v>83.2</v>
      </c>
      <c r="D23" s="301">
        <f t="shared" si="0"/>
        <v>3.2000000000000028</v>
      </c>
    </row>
    <row r="24" spans="1:5" x14ac:dyDescent="0.25">
      <c r="A24" s="299" t="s">
        <v>165</v>
      </c>
      <c r="B24" s="300">
        <v>73.900000000000006</v>
      </c>
      <c r="C24" s="300">
        <v>82</v>
      </c>
      <c r="D24" s="301">
        <f t="shared" si="0"/>
        <v>8.0999999999999943</v>
      </c>
    </row>
    <row r="25" spans="1:5" x14ac:dyDescent="0.25">
      <c r="A25" s="299" t="s">
        <v>166</v>
      </c>
      <c r="B25" s="300">
        <v>78.099999999999994</v>
      </c>
      <c r="C25" s="300">
        <v>84.3</v>
      </c>
      <c r="D25" s="301">
        <f t="shared" si="0"/>
        <v>6.2000000000000028</v>
      </c>
    </row>
    <row r="26" spans="1:5" x14ac:dyDescent="0.25">
      <c r="A26" s="299" t="s">
        <v>505</v>
      </c>
      <c r="B26" s="300">
        <v>76.099999999999994</v>
      </c>
      <c r="C26" s="300">
        <v>82.1</v>
      </c>
      <c r="D26" s="301">
        <f t="shared" si="0"/>
        <v>6</v>
      </c>
      <c r="E26" s="302"/>
    </row>
    <row r="27" spans="1:5" x14ac:dyDescent="0.25">
      <c r="A27" s="299" t="s">
        <v>168</v>
      </c>
      <c r="B27" s="300">
        <v>71.7</v>
      </c>
      <c r="C27" s="300">
        <v>79.099999999999994</v>
      </c>
      <c r="D27" s="301">
        <f t="shared" si="0"/>
        <v>7.3999999999999915</v>
      </c>
    </row>
    <row r="28" spans="1:5" x14ac:dyDescent="0.25">
      <c r="A28" s="299" t="s">
        <v>506</v>
      </c>
      <c r="B28" s="300">
        <v>79.400000000000006</v>
      </c>
      <c r="C28" s="300">
        <v>83</v>
      </c>
      <c r="D28" s="301">
        <f t="shared" si="0"/>
        <v>3.5999999999999943</v>
      </c>
    </row>
    <row r="29" spans="1:5" x14ac:dyDescent="0.25">
      <c r="A29" s="299" t="s">
        <v>170</v>
      </c>
      <c r="B29" s="300">
        <v>73.8</v>
      </c>
      <c r="C29" s="300">
        <v>80.7</v>
      </c>
      <c r="D29" s="301">
        <f t="shared" si="0"/>
        <v>6.9000000000000057</v>
      </c>
    </row>
    <row r="30" spans="1:5" x14ac:dyDescent="0.25">
      <c r="A30" s="299" t="s">
        <v>171</v>
      </c>
      <c r="B30" s="300">
        <v>78.2</v>
      </c>
      <c r="C30" s="300">
        <v>84.3</v>
      </c>
      <c r="D30" s="301">
        <f t="shared" si="0"/>
        <v>6.0999999999999943</v>
      </c>
    </row>
    <row r="31" spans="1:5" x14ac:dyDescent="0.25">
      <c r="A31" s="299" t="s">
        <v>172</v>
      </c>
      <c r="B31" s="300">
        <v>80.599999999999994</v>
      </c>
      <c r="C31" s="300">
        <v>84.1</v>
      </c>
      <c r="D31" s="301">
        <f t="shared" si="0"/>
        <v>3.5</v>
      </c>
    </row>
    <row r="32" spans="1:5" x14ac:dyDescent="0.25">
      <c r="A32" s="299" t="s">
        <v>175</v>
      </c>
      <c r="B32" s="300">
        <v>81.7</v>
      </c>
      <c r="C32" s="300">
        <v>85.6</v>
      </c>
      <c r="D32" s="301">
        <f t="shared" si="0"/>
        <v>3.8999999999999915</v>
      </c>
    </row>
    <row r="33" spans="1:4" x14ac:dyDescent="0.25">
      <c r="A33" s="299"/>
      <c r="B33" s="290"/>
      <c r="C33" s="290"/>
      <c r="D33" s="291"/>
    </row>
    <row r="34" spans="1:4" ht="41.45" customHeight="1" x14ac:dyDescent="0.25">
      <c r="A34" s="584" t="s">
        <v>507</v>
      </c>
      <c r="B34" s="585"/>
      <c r="C34" s="585"/>
      <c r="D34" s="586"/>
    </row>
    <row r="35" spans="1:4" x14ac:dyDescent="0.25">
      <c r="A35" s="303" t="s">
        <v>553</v>
      </c>
      <c r="B35" s="294"/>
      <c r="C35" s="294"/>
      <c r="D35" s="295"/>
    </row>
    <row r="36" spans="1:4" x14ac:dyDescent="0.25">
      <c r="A36" s="290"/>
      <c r="B36" s="290"/>
      <c r="C36" s="290"/>
      <c r="D36" s="290"/>
    </row>
  </sheetData>
  <mergeCells count="4">
    <mergeCell ref="A1:D1"/>
    <mergeCell ref="A2:A3"/>
    <mergeCell ref="B2:D2"/>
    <mergeCell ref="A34:D34"/>
  </mergeCells>
  <pageMargins left="0.7" right="0.7" top="0.75" bottom="0.75" header="0.3" footer="0.3"/>
  <pageSetup paperSize="9" orientation="portrait"/>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opLeftCell="D24" zoomScale="200" zoomScaleNormal="200" zoomScalePageLayoutView="200" workbookViewId="0">
      <selection activeCell="A15" sqref="A15"/>
    </sheetView>
  </sheetViews>
  <sheetFormatPr baseColWidth="10" defaultColWidth="11.42578125" defaultRowHeight="15" x14ac:dyDescent="0.25"/>
  <cols>
    <col min="1" max="1" width="22" style="271" customWidth="1"/>
    <col min="2" max="15" width="8" style="271" customWidth="1"/>
    <col min="16" max="16" width="8.140625" style="271" customWidth="1"/>
    <col min="17" max="18" width="8" style="271" customWidth="1"/>
    <col min="19" max="16384" width="11.42578125" style="271"/>
  </cols>
  <sheetData>
    <row r="1" spans="1:18" x14ac:dyDescent="0.25">
      <c r="A1" s="578" t="s">
        <v>508</v>
      </c>
      <c r="B1" s="578"/>
      <c r="C1" s="578"/>
      <c r="D1" s="578"/>
      <c r="E1" s="578"/>
      <c r="F1" s="578"/>
      <c r="G1" s="578"/>
      <c r="H1" s="578"/>
      <c r="I1" s="578"/>
      <c r="J1" s="578"/>
      <c r="K1" s="578"/>
      <c r="L1" s="578"/>
      <c r="M1" s="578"/>
      <c r="N1" s="578"/>
      <c r="O1" s="578"/>
      <c r="P1" s="578"/>
      <c r="Q1" s="578"/>
      <c r="R1" s="578"/>
    </row>
    <row r="2" spans="1:18" x14ac:dyDescent="0.25">
      <c r="A2" s="587" t="s">
        <v>509</v>
      </c>
      <c r="B2" s="587"/>
      <c r="C2" s="587"/>
      <c r="D2" s="587"/>
      <c r="E2" s="587"/>
      <c r="F2" s="587"/>
      <c r="G2" s="587"/>
      <c r="H2" s="587"/>
      <c r="I2" s="587"/>
      <c r="J2" s="587"/>
      <c r="K2" s="587"/>
      <c r="L2" s="587"/>
      <c r="M2" s="587"/>
      <c r="N2" s="587"/>
      <c r="O2" s="587"/>
      <c r="P2" s="587"/>
      <c r="Q2" s="587"/>
      <c r="R2" s="587"/>
    </row>
    <row r="3" spans="1:18" ht="9" customHeight="1" x14ac:dyDescent="0.25"/>
    <row r="4" spans="1:18" s="304" customFormat="1" x14ac:dyDescent="0.25">
      <c r="A4" s="272" t="s">
        <v>501</v>
      </c>
      <c r="B4" s="272">
        <v>1980</v>
      </c>
      <c r="C4" s="272">
        <f>B4+5</f>
        <v>1985</v>
      </c>
      <c r="D4" s="272">
        <f>C4+5</f>
        <v>1990</v>
      </c>
      <c r="E4" s="272">
        <f>D4+5</f>
        <v>1995</v>
      </c>
      <c r="F4" s="272">
        <f>E4+5</f>
        <v>2000</v>
      </c>
      <c r="G4" s="272">
        <f>F4+5</f>
        <v>2005</v>
      </c>
      <c r="H4" s="272">
        <f t="shared" ref="H4:M4" si="0">G4+1</f>
        <v>2006</v>
      </c>
      <c r="I4" s="272">
        <f t="shared" si="0"/>
        <v>2007</v>
      </c>
      <c r="J4" s="272">
        <f t="shared" si="0"/>
        <v>2008</v>
      </c>
      <c r="K4" s="272">
        <f t="shared" si="0"/>
        <v>2009</v>
      </c>
      <c r="L4" s="272">
        <f t="shared" si="0"/>
        <v>2010</v>
      </c>
      <c r="M4" s="272">
        <f t="shared" si="0"/>
        <v>2011</v>
      </c>
      <c r="N4" s="272">
        <v>2012</v>
      </c>
      <c r="O4" s="272">
        <v>2013</v>
      </c>
      <c r="P4" s="272">
        <v>2014</v>
      </c>
      <c r="Q4" s="272">
        <v>2015</v>
      </c>
      <c r="R4" s="272">
        <v>2016</v>
      </c>
    </row>
    <row r="5" spans="1:18" x14ac:dyDescent="0.25">
      <c r="A5" s="305" t="s">
        <v>143</v>
      </c>
      <c r="B5" s="306">
        <v>12.4</v>
      </c>
      <c r="C5" s="307">
        <v>9.1</v>
      </c>
      <c r="D5" s="307">
        <v>7</v>
      </c>
      <c r="E5" s="307">
        <v>5.3</v>
      </c>
      <c r="F5" s="307">
        <v>4.4000000000000004</v>
      </c>
      <c r="G5" s="307">
        <v>3.9</v>
      </c>
      <c r="H5" s="307">
        <v>3.8</v>
      </c>
      <c r="I5" s="307">
        <v>3.9</v>
      </c>
      <c r="J5" s="307">
        <v>3.5</v>
      </c>
      <c r="K5" s="307">
        <v>3.5</v>
      </c>
      <c r="L5" s="307">
        <v>3.4</v>
      </c>
      <c r="M5" s="307">
        <v>3.6</v>
      </c>
      <c r="N5" s="307">
        <v>3.3</v>
      </c>
      <c r="O5" s="308">
        <v>3.3</v>
      </c>
      <c r="P5" s="308">
        <v>3.2</v>
      </c>
      <c r="Q5" s="308">
        <v>3.3</v>
      </c>
      <c r="R5" s="308">
        <v>3.4</v>
      </c>
    </row>
    <row r="6" spans="1:18" x14ac:dyDescent="0.25">
      <c r="A6" s="309" t="s">
        <v>144</v>
      </c>
      <c r="B6" s="310">
        <v>14.3</v>
      </c>
      <c r="C6" s="311">
        <v>11.2</v>
      </c>
      <c r="D6" s="311">
        <v>7.8</v>
      </c>
      <c r="E6" s="311">
        <v>5.4</v>
      </c>
      <c r="F6" s="311">
        <v>4.8</v>
      </c>
      <c r="G6" s="311">
        <v>4.2</v>
      </c>
      <c r="H6" s="311">
        <v>3.6</v>
      </c>
      <c r="I6" s="311">
        <v>3.7</v>
      </c>
      <c r="J6" s="311">
        <v>3.7</v>
      </c>
      <c r="K6" s="311">
        <v>3.8</v>
      </c>
      <c r="L6" s="311">
        <v>3.9</v>
      </c>
      <c r="M6" s="311">
        <v>3.6</v>
      </c>
      <c r="N6" s="311">
        <v>3.2</v>
      </c>
      <c r="O6" s="312">
        <v>3.1</v>
      </c>
      <c r="P6" s="312">
        <v>3</v>
      </c>
      <c r="Q6" s="312">
        <v>3.1</v>
      </c>
      <c r="R6" s="312">
        <v>3.1</v>
      </c>
    </row>
    <row r="7" spans="1:18" x14ac:dyDescent="0.25">
      <c r="A7" s="309" t="s">
        <v>145</v>
      </c>
      <c r="B7" s="310">
        <v>12.1</v>
      </c>
      <c r="C7" s="311">
        <v>9.8000000000000007</v>
      </c>
      <c r="D7" s="311">
        <v>8</v>
      </c>
      <c r="E7" s="311">
        <v>6</v>
      </c>
      <c r="F7" s="311">
        <v>4.8</v>
      </c>
      <c r="G7" s="313">
        <v>3.7</v>
      </c>
      <c r="H7" s="314">
        <v>4</v>
      </c>
      <c r="I7" s="314">
        <v>3.9</v>
      </c>
      <c r="J7" s="314">
        <v>3.7</v>
      </c>
      <c r="K7" s="314">
        <v>3.5</v>
      </c>
      <c r="L7" s="314">
        <v>3.6</v>
      </c>
      <c r="M7" s="314">
        <v>3.3</v>
      </c>
      <c r="N7" s="314">
        <v>3.8</v>
      </c>
      <c r="O7" s="315">
        <v>3.5</v>
      </c>
      <c r="P7" s="315">
        <v>3.4</v>
      </c>
      <c r="Q7" s="315">
        <v>3.3</v>
      </c>
      <c r="R7" s="316">
        <v>3.2</v>
      </c>
    </row>
    <row r="8" spans="1:18" x14ac:dyDescent="0.25">
      <c r="A8" s="309" t="s">
        <v>146</v>
      </c>
      <c r="B8" s="310">
        <v>20.2</v>
      </c>
      <c r="C8" s="311">
        <v>15.4</v>
      </c>
      <c r="D8" s="311">
        <v>14.8</v>
      </c>
      <c r="E8" s="311">
        <v>13.3</v>
      </c>
      <c r="F8" s="311">
        <v>13.3</v>
      </c>
      <c r="G8" s="313">
        <v>10.4</v>
      </c>
      <c r="H8" s="314">
        <v>9.6999999999999993</v>
      </c>
      <c r="I8" s="314">
        <v>9.1999999999999993</v>
      </c>
      <c r="J8" s="314">
        <v>8.6</v>
      </c>
      <c r="K8" s="314">
        <v>9</v>
      </c>
      <c r="L8" s="314">
        <v>9.4</v>
      </c>
      <c r="M8" s="314">
        <v>8.5</v>
      </c>
      <c r="N8" s="314">
        <v>7.8</v>
      </c>
      <c r="O8" s="315">
        <v>7.3</v>
      </c>
      <c r="P8" s="315">
        <v>7.6</v>
      </c>
      <c r="Q8" s="315">
        <v>6.6</v>
      </c>
      <c r="R8" s="316">
        <v>6.5</v>
      </c>
    </row>
    <row r="9" spans="1:18" x14ac:dyDescent="0.25">
      <c r="A9" s="309" t="s">
        <v>149</v>
      </c>
      <c r="B9" s="317" t="s">
        <v>394</v>
      </c>
      <c r="C9" s="317" t="s">
        <v>394</v>
      </c>
      <c r="D9" s="317" t="s">
        <v>394</v>
      </c>
      <c r="E9" s="317" t="s">
        <v>394</v>
      </c>
      <c r="F9" s="311">
        <v>7.4</v>
      </c>
      <c r="G9" s="313">
        <v>5.7</v>
      </c>
      <c r="H9" s="314">
        <v>5.2</v>
      </c>
      <c r="I9" s="314">
        <v>5.6</v>
      </c>
      <c r="J9" s="314">
        <v>4.5</v>
      </c>
      <c r="K9" s="315">
        <v>5.3</v>
      </c>
      <c r="L9" s="315">
        <v>4.4000000000000004</v>
      </c>
      <c r="M9" s="315">
        <v>4.7</v>
      </c>
      <c r="N9" s="314">
        <v>3.6</v>
      </c>
      <c r="O9" s="315">
        <v>4.0999999999999996</v>
      </c>
      <c r="P9" s="315">
        <v>5</v>
      </c>
      <c r="Q9" s="315">
        <v>4.0999999999999996</v>
      </c>
      <c r="R9" s="316">
        <v>4.3</v>
      </c>
    </row>
    <row r="10" spans="1:18" x14ac:dyDescent="0.25">
      <c r="A10" s="309" t="s">
        <v>150</v>
      </c>
      <c r="B10" s="310">
        <v>8.4</v>
      </c>
      <c r="C10" s="311">
        <v>7.9</v>
      </c>
      <c r="D10" s="311">
        <v>7.5</v>
      </c>
      <c r="E10" s="311">
        <v>5.0999999999999996</v>
      </c>
      <c r="F10" s="311">
        <v>5.3</v>
      </c>
      <c r="G10" s="313">
        <v>4.4000000000000004</v>
      </c>
      <c r="H10" s="314">
        <v>3.8</v>
      </c>
      <c r="I10" s="314">
        <v>4</v>
      </c>
      <c r="J10" s="314">
        <v>4</v>
      </c>
      <c r="K10" s="314">
        <v>3.1</v>
      </c>
      <c r="L10" s="314">
        <v>3.4</v>
      </c>
      <c r="M10" s="314">
        <v>3.5</v>
      </c>
      <c r="N10" s="314">
        <v>3.4</v>
      </c>
      <c r="O10" s="315">
        <v>3.5</v>
      </c>
      <c r="P10" s="315">
        <v>4</v>
      </c>
      <c r="Q10" s="315">
        <v>3.7</v>
      </c>
      <c r="R10" s="316">
        <v>3.1</v>
      </c>
    </row>
    <row r="11" spans="1:18" x14ac:dyDescent="0.25">
      <c r="A11" s="309" t="s">
        <v>151</v>
      </c>
      <c r="B11" s="310">
        <v>12.3</v>
      </c>
      <c r="C11" s="310">
        <v>8.9</v>
      </c>
      <c r="D11" s="310">
        <v>7.6</v>
      </c>
      <c r="E11" s="310">
        <v>5.5</v>
      </c>
      <c r="F11" s="311">
        <v>4.4000000000000004</v>
      </c>
      <c r="G11" s="313">
        <v>3.8</v>
      </c>
      <c r="H11" s="314">
        <v>3.5</v>
      </c>
      <c r="I11" s="314">
        <v>3.5</v>
      </c>
      <c r="J11" s="314">
        <v>3.3</v>
      </c>
      <c r="K11" s="314">
        <v>3.2</v>
      </c>
      <c r="L11" s="314">
        <v>3.2</v>
      </c>
      <c r="M11" s="314">
        <v>3.1</v>
      </c>
      <c r="N11" s="314">
        <v>3.1</v>
      </c>
      <c r="O11" s="315">
        <v>2.7</v>
      </c>
      <c r="P11" s="315">
        <v>2.8</v>
      </c>
      <c r="Q11" s="315">
        <v>2.7</v>
      </c>
      <c r="R11" s="316">
        <v>2.7</v>
      </c>
    </row>
    <row r="12" spans="1:18" x14ac:dyDescent="0.25">
      <c r="A12" s="309" t="s">
        <v>152</v>
      </c>
      <c r="B12" s="310">
        <v>17.100000000000001</v>
      </c>
      <c r="C12" s="311">
        <v>14.1</v>
      </c>
      <c r="D12" s="311">
        <v>12.3</v>
      </c>
      <c r="E12" s="311">
        <v>14.9</v>
      </c>
      <c r="F12" s="311">
        <v>8.4</v>
      </c>
      <c r="G12" s="313">
        <v>5.4</v>
      </c>
      <c r="H12" s="314">
        <v>4.4000000000000004</v>
      </c>
      <c r="I12" s="314">
        <v>5</v>
      </c>
      <c r="J12" s="314">
        <v>5</v>
      </c>
      <c r="K12" s="314">
        <v>3.6</v>
      </c>
      <c r="L12" s="314">
        <v>3.3</v>
      </c>
      <c r="M12" s="314">
        <v>2.5</v>
      </c>
      <c r="N12" s="314">
        <v>3.6</v>
      </c>
      <c r="O12" s="315">
        <v>2.1</v>
      </c>
      <c r="P12" s="315">
        <v>2.7</v>
      </c>
      <c r="Q12" s="315">
        <v>2.5</v>
      </c>
      <c r="R12" s="316">
        <v>2.2999999999999998</v>
      </c>
    </row>
    <row r="13" spans="1:18" x14ac:dyDescent="0.25">
      <c r="A13" s="309" t="s">
        <v>153</v>
      </c>
      <c r="B13" s="310">
        <v>7.6</v>
      </c>
      <c r="C13" s="311">
        <v>6.3</v>
      </c>
      <c r="D13" s="311">
        <v>5.6</v>
      </c>
      <c r="E13" s="311">
        <v>3.9</v>
      </c>
      <c r="F13" s="311">
        <v>3.8</v>
      </c>
      <c r="G13" s="313">
        <v>3</v>
      </c>
      <c r="H13" s="314">
        <v>2.8</v>
      </c>
      <c r="I13" s="314">
        <v>2.7</v>
      </c>
      <c r="J13" s="314">
        <v>2.6</v>
      </c>
      <c r="K13" s="314">
        <v>2.6</v>
      </c>
      <c r="L13" s="314">
        <v>2.2999999999999998</v>
      </c>
      <c r="M13" s="314">
        <v>2.4</v>
      </c>
      <c r="N13" s="314">
        <v>2.4</v>
      </c>
      <c r="O13" s="315">
        <v>1.8</v>
      </c>
      <c r="P13" s="315">
        <v>2.2000000000000002</v>
      </c>
      <c r="Q13" s="315">
        <v>1.7</v>
      </c>
      <c r="R13" s="316">
        <v>1.9</v>
      </c>
    </row>
    <row r="14" spans="1:18" x14ac:dyDescent="0.25">
      <c r="A14" s="318" t="s">
        <v>554</v>
      </c>
      <c r="B14" s="317" t="s">
        <v>394</v>
      </c>
      <c r="C14" s="317" t="s">
        <v>394</v>
      </c>
      <c r="D14" s="317" t="s">
        <v>394</v>
      </c>
      <c r="E14" s="311">
        <v>5</v>
      </c>
      <c r="F14" s="311">
        <v>4.5</v>
      </c>
      <c r="G14" s="313">
        <v>3.8</v>
      </c>
      <c r="H14" s="314">
        <v>3.8</v>
      </c>
      <c r="I14" s="314">
        <v>3.8</v>
      </c>
      <c r="J14" s="314">
        <v>3.8</v>
      </c>
      <c r="K14" s="314">
        <v>3.9</v>
      </c>
      <c r="L14" s="314">
        <v>3.6</v>
      </c>
      <c r="M14" s="314">
        <v>3.5</v>
      </c>
      <c r="N14" s="314">
        <v>3.5</v>
      </c>
      <c r="O14" s="315">
        <v>3.6</v>
      </c>
      <c r="P14" s="315">
        <v>3.6</v>
      </c>
      <c r="Q14" s="315">
        <v>3.7</v>
      </c>
      <c r="R14" s="316">
        <v>3.7</v>
      </c>
    </row>
    <row r="15" spans="1:18" x14ac:dyDescent="0.25">
      <c r="A15" s="309" t="s">
        <v>555</v>
      </c>
      <c r="B15" s="310">
        <v>10</v>
      </c>
      <c r="C15" s="311">
        <v>8.3000000000000007</v>
      </c>
      <c r="D15" s="311">
        <v>7.3</v>
      </c>
      <c r="E15" s="311">
        <v>4.9000000000000004</v>
      </c>
      <c r="F15" s="311">
        <v>4.4000000000000004</v>
      </c>
      <c r="G15" s="313">
        <v>3.6</v>
      </c>
      <c r="H15" s="314">
        <v>3.6</v>
      </c>
      <c r="I15" s="314">
        <v>3.6</v>
      </c>
      <c r="J15" s="314">
        <v>3.6</v>
      </c>
      <c r="K15" s="314">
        <v>3.7</v>
      </c>
      <c r="L15" s="314">
        <v>3.5</v>
      </c>
      <c r="M15" s="314">
        <v>3.3</v>
      </c>
      <c r="N15" s="314">
        <v>3.3</v>
      </c>
      <c r="O15" s="315">
        <v>3.5</v>
      </c>
      <c r="P15" s="315">
        <v>3.3</v>
      </c>
      <c r="Q15" s="315">
        <v>3.5</v>
      </c>
      <c r="R15" s="316"/>
    </row>
    <row r="16" spans="1:18" x14ac:dyDescent="0.25">
      <c r="A16" s="318" t="s">
        <v>156</v>
      </c>
      <c r="B16" s="310">
        <v>17.899999999999999</v>
      </c>
      <c r="C16" s="311">
        <v>14.1</v>
      </c>
      <c r="D16" s="311">
        <v>9.6999999999999993</v>
      </c>
      <c r="E16" s="311">
        <v>8.1</v>
      </c>
      <c r="F16" s="311">
        <v>5.9</v>
      </c>
      <c r="G16" s="313">
        <v>3.8</v>
      </c>
      <c r="H16" s="314">
        <v>3.7</v>
      </c>
      <c r="I16" s="314">
        <v>3.5</v>
      </c>
      <c r="J16" s="314">
        <v>2.7</v>
      </c>
      <c r="K16" s="314">
        <v>3.1</v>
      </c>
      <c r="L16" s="314">
        <v>3.8</v>
      </c>
      <c r="M16" s="314">
        <v>3.4</v>
      </c>
      <c r="N16" s="314">
        <v>2.9</v>
      </c>
      <c r="O16" s="315">
        <v>3.7</v>
      </c>
      <c r="P16" s="315">
        <v>3.7</v>
      </c>
      <c r="Q16" s="315">
        <v>4</v>
      </c>
      <c r="R16" s="316">
        <v>4.2</v>
      </c>
    </row>
    <row r="17" spans="1:18" x14ac:dyDescent="0.25">
      <c r="A17" s="309" t="s">
        <v>157</v>
      </c>
      <c r="B17" s="310">
        <v>23.2</v>
      </c>
      <c r="C17" s="311">
        <v>20.399999999999999</v>
      </c>
      <c r="D17" s="311">
        <v>14.8</v>
      </c>
      <c r="E17" s="311">
        <v>10.7</v>
      </c>
      <c r="F17" s="311">
        <v>9.1999999999999993</v>
      </c>
      <c r="G17" s="313">
        <v>6.2</v>
      </c>
      <c r="H17" s="314">
        <v>5.7</v>
      </c>
      <c r="I17" s="314">
        <v>5.9</v>
      </c>
      <c r="J17" s="314">
        <v>5.6</v>
      </c>
      <c r="K17" s="314">
        <v>5.0999999999999996</v>
      </c>
      <c r="L17" s="314">
        <v>5.3</v>
      </c>
      <c r="M17" s="314">
        <v>4.9000000000000004</v>
      </c>
      <c r="N17" s="314">
        <v>4.9000000000000004</v>
      </c>
      <c r="O17" s="315">
        <v>5</v>
      </c>
      <c r="P17" s="315">
        <v>4.5</v>
      </c>
      <c r="Q17" s="315">
        <v>4.2</v>
      </c>
      <c r="R17" s="316">
        <v>3.9</v>
      </c>
    </row>
    <row r="18" spans="1:18" x14ac:dyDescent="0.25">
      <c r="A18" s="309" t="s">
        <v>158</v>
      </c>
      <c r="B18" s="310">
        <v>11.1</v>
      </c>
      <c r="C18" s="311">
        <v>8.8000000000000007</v>
      </c>
      <c r="D18" s="311">
        <v>8.1999999999999993</v>
      </c>
      <c r="E18" s="311">
        <v>6.4</v>
      </c>
      <c r="F18" s="311">
        <v>6.2</v>
      </c>
      <c r="G18" s="313">
        <v>4</v>
      </c>
      <c r="H18" s="314">
        <v>3.6</v>
      </c>
      <c r="I18" s="314">
        <v>3.1</v>
      </c>
      <c r="J18" s="315">
        <v>3.8</v>
      </c>
      <c r="K18" s="315">
        <v>3.3</v>
      </c>
      <c r="L18" s="315">
        <v>3.8</v>
      </c>
      <c r="M18" s="315">
        <v>3.5</v>
      </c>
      <c r="N18" s="314">
        <v>3.5</v>
      </c>
      <c r="O18" s="315">
        <v>3.5</v>
      </c>
      <c r="P18" s="315">
        <v>3.3</v>
      </c>
      <c r="Q18" s="315">
        <v>3.4</v>
      </c>
      <c r="R18" s="316">
        <v>3</v>
      </c>
    </row>
    <row r="19" spans="1:18" x14ac:dyDescent="0.25">
      <c r="A19" s="309" t="s">
        <v>173</v>
      </c>
      <c r="B19" s="310">
        <v>7.7</v>
      </c>
      <c r="C19" s="311">
        <v>5.7</v>
      </c>
      <c r="D19" s="311">
        <v>5.9</v>
      </c>
      <c r="E19" s="311">
        <v>6.1</v>
      </c>
      <c r="F19" s="311">
        <v>3</v>
      </c>
      <c r="G19" s="313">
        <v>2.2999999999999998</v>
      </c>
      <c r="H19" s="314">
        <v>1.4</v>
      </c>
      <c r="I19" s="314">
        <v>2</v>
      </c>
      <c r="J19" s="314">
        <v>2.5</v>
      </c>
      <c r="K19" s="314">
        <v>1.8</v>
      </c>
      <c r="L19" s="314">
        <v>2.2000000000000002</v>
      </c>
      <c r="M19" s="314">
        <v>0.9</v>
      </c>
      <c r="N19" s="314">
        <v>1.1000000000000001</v>
      </c>
      <c r="O19" s="315">
        <v>1.8</v>
      </c>
      <c r="P19" s="315">
        <v>2.1</v>
      </c>
      <c r="Q19" s="315">
        <v>2.2000000000000002</v>
      </c>
      <c r="R19" s="316">
        <v>0.7</v>
      </c>
    </row>
    <row r="20" spans="1:18" x14ac:dyDescent="0.25">
      <c r="A20" s="309" t="s">
        <v>159</v>
      </c>
      <c r="B20" s="310">
        <v>14.6</v>
      </c>
      <c r="C20" s="311">
        <v>10.5</v>
      </c>
      <c r="D20" s="311">
        <v>8.1999999999999993</v>
      </c>
      <c r="E20" s="311">
        <v>6.2</v>
      </c>
      <c r="F20" s="311">
        <v>4.5</v>
      </c>
      <c r="G20" s="313">
        <v>3.8</v>
      </c>
      <c r="H20" s="314">
        <v>3.6</v>
      </c>
      <c r="I20" s="314">
        <v>3.5</v>
      </c>
      <c r="J20" s="314">
        <v>3.3</v>
      </c>
      <c r="K20" s="314">
        <v>3.4</v>
      </c>
      <c r="L20" s="314">
        <v>3.2</v>
      </c>
      <c r="M20" s="314">
        <v>3.2</v>
      </c>
      <c r="N20" s="314">
        <v>2.9</v>
      </c>
      <c r="O20" s="315">
        <v>2.9</v>
      </c>
      <c r="P20" s="315">
        <v>2.8</v>
      </c>
      <c r="Q20" s="315">
        <v>2.9</v>
      </c>
      <c r="R20" s="316">
        <v>2.8</v>
      </c>
    </row>
    <row r="21" spans="1:18" x14ac:dyDescent="0.25">
      <c r="A21" s="309" t="s">
        <v>160</v>
      </c>
      <c r="B21" s="310">
        <v>15.3</v>
      </c>
      <c r="C21" s="311">
        <v>13</v>
      </c>
      <c r="D21" s="311">
        <v>13.7</v>
      </c>
      <c r="E21" s="311">
        <v>18.8</v>
      </c>
      <c r="F21" s="311">
        <v>10.4</v>
      </c>
      <c r="G21" s="313">
        <v>7.8</v>
      </c>
      <c r="H21" s="314">
        <v>7.6</v>
      </c>
      <c r="I21" s="314">
        <v>8.6999999999999993</v>
      </c>
      <c r="J21" s="314">
        <v>6.7</v>
      </c>
      <c r="K21" s="314">
        <v>7.8</v>
      </c>
      <c r="L21" s="314">
        <v>5.7</v>
      </c>
      <c r="M21" s="314">
        <v>6.6</v>
      </c>
      <c r="N21" s="314">
        <v>6.3</v>
      </c>
      <c r="O21" s="315">
        <v>4.4000000000000004</v>
      </c>
      <c r="P21" s="315">
        <v>3.8</v>
      </c>
      <c r="Q21" s="315">
        <v>4.0999999999999996</v>
      </c>
      <c r="R21" s="316">
        <v>3.7</v>
      </c>
    </row>
    <row r="22" spans="1:18" x14ac:dyDescent="0.25">
      <c r="A22" s="309" t="s">
        <v>161</v>
      </c>
      <c r="B22" s="310">
        <v>14.5</v>
      </c>
      <c r="C22" s="311">
        <v>14.2</v>
      </c>
      <c r="D22" s="311">
        <v>10.199999999999999</v>
      </c>
      <c r="E22" s="311">
        <v>12.5</v>
      </c>
      <c r="F22" s="311">
        <v>8.6</v>
      </c>
      <c r="G22" s="313">
        <v>6.8</v>
      </c>
      <c r="H22" s="314">
        <v>6.8</v>
      </c>
      <c r="I22" s="314">
        <v>5.9</v>
      </c>
      <c r="J22" s="314">
        <v>4.9000000000000004</v>
      </c>
      <c r="K22" s="314">
        <v>4.9000000000000004</v>
      </c>
      <c r="L22" s="314">
        <v>4.3</v>
      </c>
      <c r="M22" s="314">
        <v>4.2</v>
      </c>
      <c r="N22" s="314">
        <v>3.9</v>
      </c>
      <c r="O22" s="315">
        <v>3.7</v>
      </c>
      <c r="P22" s="315">
        <v>3.9</v>
      </c>
      <c r="Q22" s="315">
        <v>4.2</v>
      </c>
      <c r="R22" s="316">
        <v>4.5</v>
      </c>
    </row>
    <row r="23" spans="1:18" x14ac:dyDescent="0.25">
      <c r="A23" s="309" t="s">
        <v>162</v>
      </c>
      <c r="B23" s="310">
        <v>11.5</v>
      </c>
      <c r="C23" s="311">
        <v>9</v>
      </c>
      <c r="D23" s="311">
        <v>7.3</v>
      </c>
      <c r="E23" s="311">
        <v>5.5</v>
      </c>
      <c r="F23" s="311">
        <v>5.0999999999999996</v>
      </c>
      <c r="G23" s="313">
        <v>2.6</v>
      </c>
      <c r="H23" s="314">
        <v>2.5</v>
      </c>
      <c r="I23" s="314">
        <v>1.8</v>
      </c>
      <c r="J23" s="314">
        <v>1.8</v>
      </c>
      <c r="K23" s="314">
        <v>2.5</v>
      </c>
      <c r="L23" s="314">
        <v>3.4</v>
      </c>
      <c r="M23" s="314">
        <v>4.3</v>
      </c>
      <c r="N23" s="314">
        <v>2.5</v>
      </c>
      <c r="O23" s="315">
        <v>3.9</v>
      </c>
      <c r="P23" s="315">
        <v>2.8</v>
      </c>
      <c r="Q23" s="315">
        <v>2.8</v>
      </c>
      <c r="R23" s="316">
        <v>3.8</v>
      </c>
    </row>
    <row r="24" spans="1:18" x14ac:dyDescent="0.25">
      <c r="A24" s="309" t="s">
        <v>174</v>
      </c>
      <c r="B24" s="310">
        <v>8.1</v>
      </c>
      <c r="C24" s="311">
        <v>8.5</v>
      </c>
      <c r="D24" s="311">
        <v>6.9</v>
      </c>
      <c r="E24" s="311">
        <v>4</v>
      </c>
      <c r="F24" s="311">
        <v>3.8</v>
      </c>
      <c r="G24" s="313">
        <v>3.1</v>
      </c>
      <c r="H24" s="314">
        <v>3.2</v>
      </c>
      <c r="I24" s="314">
        <v>3.1</v>
      </c>
      <c r="J24" s="314">
        <v>2.7</v>
      </c>
      <c r="K24" s="314">
        <v>3.1</v>
      </c>
      <c r="L24" s="314">
        <v>2.8</v>
      </c>
      <c r="M24" s="314">
        <v>2.4</v>
      </c>
      <c r="N24" s="314">
        <v>2.5</v>
      </c>
      <c r="O24" s="315">
        <v>2.4</v>
      </c>
      <c r="P24" s="315">
        <v>2.4</v>
      </c>
      <c r="Q24" s="315">
        <v>2.2999999999999998</v>
      </c>
      <c r="R24" s="316">
        <v>2.2000000000000002</v>
      </c>
    </row>
    <row r="25" spans="1:18" x14ac:dyDescent="0.25">
      <c r="A25" s="309" t="s">
        <v>164</v>
      </c>
      <c r="B25" s="310">
        <v>8.6</v>
      </c>
      <c r="C25" s="311">
        <v>8</v>
      </c>
      <c r="D25" s="311">
        <v>7.1</v>
      </c>
      <c r="E25" s="311">
        <v>5.5</v>
      </c>
      <c r="F25" s="311">
        <v>5.0999999999999996</v>
      </c>
      <c r="G25" s="313">
        <v>4.9000000000000004</v>
      </c>
      <c r="H25" s="314">
        <v>4.4000000000000004</v>
      </c>
      <c r="I25" s="314">
        <v>4.0999999999999996</v>
      </c>
      <c r="J25" s="314">
        <v>3.8</v>
      </c>
      <c r="K25" s="314">
        <v>3.8</v>
      </c>
      <c r="L25" s="314">
        <v>3.8</v>
      </c>
      <c r="M25" s="314">
        <v>3.6</v>
      </c>
      <c r="N25" s="314">
        <v>3.7</v>
      </c>
      <c r="O25" s="315">
        <v>3.8</v>
      </c>
      <c r="P25" s="315">
        <v>3.6</v>
      </c>
      <c r="Q25" s="315">
        <v>3.3</v>
      </c>
      <c r="R25" s="316">
        <v>3.5</v>
      </c>
    </row>
    <row r="26" spans="1:18" x14ac:dyDescent="0.25">
      <c r="A26" s="309" t="s">
        <v>165</v>
      </c>
      <c r="B26" s="310">
        <v>25.4</v>
      </c>
      <c r="C26" s="311">
        <v>22.1</v>
      </c>
      <c r="D26" s="311">
        <v>19.399999999999999</v>
      </c>
      <c r="E26" s="311">
        <v>13.6</v>
      </c>
      <c r="F26" s="311">
        <v>8.1</v>
      </c>
      <c r="G26" s="313">
        <v>6.4</v>
      </c>
      <c r="H26" s="314">
        <v>6</v>
      </c>
      <c r="I26" s="314">
        <v>6</v>
      </c>
      <c r="J26" s="314">
        <v>5.6</v>
      </c>
      <c r="K26" s="314">
        <v>5.6</v>
      </c>
      <c r="L26" s="314">
        <v>5</v>
      </c>
      <c r="M26" s="314">
        <v>4.7</v>
      </c>
      <c r="N26" s="314">
        <v>4.5999999999999996</v>
      </c>
      <c r="O26" s="315">
        <v>4.5999999999999996</v>
      </c>
      <c r="P26" s="315">
        <v>4.2</v>
      </c>
      <c r="Q26" s="315">
        <v>4</v>
      </c>
      <c r="R26" s="316">
        <v>4</v>
      </c>
    </row>
    <row r="27" spans="1:18" x14ac:dyDescent="0.25">
      <c r="A27" s="318" t="s">
        <v>166</v>
      </c>
      <c r="B27" s="310">
        <v>24.2</v>
      </c>
      <c r="C27" s="311">
        <v>17.8</v>
      </c>
      <c r="D27" s="311">
        <v>11</v>
      </c>
      <c r="E27" s="311">
        <v>7.5</v>
      </c>
      <c r="F27" s="311">
        <v>5.5</v>
      </c>
      <c r="G27" s="313">
        <v>3.5</v>
      </c>
      <c r="H27" s="314">
        <v>3.3</v>
      </c>
      <c r="I27" s="314">
        <v>3.4</v>
      </c>
      <c r="J27" s="314">
        <v>3.3</v>
      </c>
      <c r="K27" s="315">
        <v>3.6</v>
      </c>
      <c r="L27" s="315">
        <v>2.5</v>
      </c>
      <c r="M27" s="315">
        <v>3.1</v>
      </c>
      <c r="N27" s="314">
        <v>3.4</v>
      </c>
      <c r="O27" s="315">
        <v>2.9</v>
      </c>
      <c r="P27" s="315">
        <v>2.9</v>
      </c>
      <c r="Q27" s="315">
        <v>2.9</v>
      </c>
      <c r="R27" s="316">
        <v>3.2</v>
      </c>
    </row>
    <row r="28" spans="1:18" x14ac:dyDescent="0.25">
      <c r="A28" s="309" t="s">
        <v>505</v>
      </c>
      <c r="B28" s="310">
        <v>16.899999999999999</v>
      </c>
      <c r="C28" s="311">
        <v>12.5</v>
      </c>
      <c r="D28" s="311">
        <v>10.8</v>
      </c>
      <c r="E28" s="311">
        <v>7.7</v>
      </c>
      <c r="F28" s="311">
        <v>4.0999999999999996</v>
      </c>
      <c r="G28" s="313">
        <v>3.4</v>
      </c>
      <c r="H28" s="314">
        <v>3.3</v>
      </c>
      <c r="I28" s="314">
        <v>3.1</v>
      </c>
      <c r="J28" s="314">
        <v>2.8</v>
      </c>
      <c r="K28" s="314">
        <v>2.9</v>
      </c>
      <c r="L28" s="314">
        <v>2.7</v>
      </c>
      <c r="M28" s="314">
        <v>2.7</v>
      </c>
      <c r="N28" s="314">
        <v>2.6</v>
      </c>
      <c r="O28" s="315">
        <v>2.5</v>
      </c>
      <c r="P28" s="315">
        <v>2.4</v>
      </c>
      <c r="Q28" s="315">
        <v>2.5</v>
      </c>
      <c r="R28" s="316">
        <v>2.8</v>
      </c>
    </row>
    <row r="29" spans="1:18" x14ac:dyDescent="0.25">
      <c r="A29" s="309" t="s">
        <v>168</v>
      </c>
      <c r="B29" s="310">
        <v>29.3</v>
      </c>
      <c r="C29" s="311">
        <v>25.6</v>
      </c>
      <c r="D29" s="311">
        <v>26.9</v>
      </c>
      <c r="E29" s="311">
        <v>21.2</v>
      </c>
      <c r="F29" s="311">
        <v>18.600000000000001</v>
      </c>
      <c r="G29" s="313">
        <v>15</v>
      </c>
      <c r="H29" s="314">
        <v>13.9</v>
      </c>
      <c r="I29" s="314">
        <v>12</v>
      </c>
      <c r="J29" s="314">
        <v>11</v>
      </c>
      <c r="K29" s="314">
        <v>10.1</v>
      </c>
      <c r="L29" s="314">
        <v>9.8000000000000007</v>
      </c>
      <c r="M29" s="314">
        <v>9.4</v>
      </c>
      <c r="N29" s="314">
        <v>9</v>
      </c>
      <c r="O29" s="315">
        <v>9.1999999999999993</v>
      </c>
      <c r="P29" s="315">
        <v>8.4</v>
      </c>
      <c r="Q29" s="315">
        <v>7.6</v>
      </c>
      <c r="R29" s="316">
        <v>7</v>
      </c>
    </row>
    <row r="30" spans="1:18" x14ac:dyDescent="0.25">
      <c r="A30" s="309" t="s">
        <v>169</v>
      </c>
      <c r="B30" s="310">
        <v>13.9</v>
      </c>
      <c r="C30" s="311">
        <v>11.1</v>
      </c>
      <c r="D30" s="311">
        <v>7.9</v>
      </c>
      <c r="E30" s="311">
        <v>6.2</v>
      </c>
      <c r="F30" s="311">
        <v>5.6</v>
      </c>
      <c r="G30" s="313">
        <v>5.0999999999999996</v>
      </c>
      <c r="H30" s="314">
        <v>4.9000000000000004</v>
      </c>
      <c r="I30" s="314">
        <v>4.7</v>
      </c>
      <c r="J30" s="314">
        <v>4.5999999999999996</v>
      </c>
      <c r="K30" s="314">
        <v>4.5</v>
      </c>
      <c r="L30" s="314">
        <v>4.2</v>
      </c>
      <c r="M30" s="314">
        <v>4.2</v>
      </c>
      <c r="N30" s="314">
        <v>4</v>
      </c>
      <c r="O30" s="315">
        <v>3.9</v>
      </c>
      <c r="P30" s="315">
        <v>3.9</v>
      </c>
      <c r="Q30" s="315">
        <v>3.9</v>
      </c>
      <c r="R30" s="316">
        <v>3.8</v>
      </c>
    </row>
    <row r="31" spans="1:18" x14ac:dyDescent="0.25">
      <c r="A31" s="309" t="s">
        <v>170</v>
      </c>
      <c r="B31" s="310">
        <v>20.9</v>
      </c>
      <c r="C31" s="311">
        <v>16.3</v>
      </c>
      <c r="D31" s="311">
        <v>12</v>
      </c>
      <c r="E31" s="311">
        <v>11</v>
      </c>
      <c r="F31" s="311">
        <v>8.6</v>
      </c>
      <c r="G31" s="313">
        <v>7.2</v>
      </c>
      <c r="H31" s="314">
        <v>6.6</v>
      </c>
      <c r="I31" s="314">
        <v>6.1</v>
      </c>
      <c r="J31" s="314">
        <v>5.9</v>
      </c>
      <c r="K31" s="314">
        <v>5.7</v>
      </c>
      <c r="L31" s="314">
        <v>5.7</v>
      </c>
      <c r="M31" s="314">
        <v>4.9000000000000004</v>
      </c>
      <c r="N31" s="314">
        <v>5.8</v>
      </c>
      <c r="O31" s="315">
        <v>5.5</v>
      </c>
      <c r="P31" s="315">
        <v>5.8</v>
      </c>
      <c r="Q31" s="315">
        <v>5.0999999999999996</v>
      </c>
      <c r="R31" s="316">
        <v>5.4</v>
      </c>
    </row>
    <row r="32" spans="1:18" x14ac:dyDescent="0.25">
      <c r="A32" s="309" t="s">
        <v>171</v>
      </c>
      <c r="B32" s="310">
        <v>15.3</v>
      </c>
      <c r="C32" s="311">
        <v>13</v>
      </c>
      <c r="D32" s="311">
        <v>8.4</v>
      </c>
      <c r="E32" s="311">
        <v>5.5</v>
      </c>
      <c r="F32" s="311">
        <v>4.9000000000000004</v>
      </c>
      <c r="G32" s="313">
        <v>4.0999999999999996</v>
      </c>
      <c r="H32" s="314">
        <v>3.4</v>
      </c>
      <c r="I32" s="314">
        <v>2.8</v>
      </c>
      <c r="J32" s="314">
        <v>2.4</v>
      </c>
      <c r="K32" s="314">
        <v>2.4</v>
      </c>
      <c r="L32" s="314">
        <v>2.5</v>
      </c>
      <c r="M32" s="314">
        <v>2.9</v>
      </c>
      <c r="N32" s="314">
        <v>1.6</v>
      </c>
      <c r="O32" s="315">
        <v>2.9</v>
      </c>
      <c r="P32" s="315">
        <v>1.8</v>
      </c>
      <c r="Q32" s="315">
        <v>1.6</v>
      </c>
      <c r="R32" s="316">
        <v>2</v>
      </c>
    </row>
    <row r="33" spans="1:18" x14ac:dyDescent="0.25">
      <c r="A33" s="309" t="s">
        <v>172</v>
      </c>
      <c r="B33" s="310">
        <v>6.9</v>
      </c>
      <c r="C33" s="311">
        <v>6.8</v>
      </c>
      <c r="D33" s="311">
        <v>6</v>
      </c>
      <c r="E33" s="311">
        <v>4.0999999999999996</v>
      </c>
      <c r="F33" s="311">
        <v>3.4</v>
      </c>
      <c r="G33" s="313">
        <v>2.4</v>
      </c>
      <c r="H33" s="314">
        <v>2.8</v>
      </c>
      <c r="I33" s="314">
        <v>2.5</v>
      </c>
      <c r="J33" s="314">
        <v>2.5</v>
      </c>
      <c r="K33" s="314">
        <v>2.5</v>
      </c>
      <c r="L33" s="314">
        <v>2.5</v>
      </c>
      <c r="M33" s="314">
        <v>2.1</v>
      </c>
      <c r="N33" s="314">
        <v>2.6</v>
      </c>
      <c r="O33" s="315">
        <v>2.7</v>
      </c>
      <c r="P33" s="315">
        <v>2.2000000000000002</v>
      </c>
      <c r="Q33" s="315">
        <v>2.5</v>
      </c>
      <c r="R33" s="316">
        <v>2.5</v>
      </c>
    </row>
    <row r="34" spans="1:18" x14ac:dyDescent="0.25">
      <c r="A34" s="309" t="s">
        <v>175</v>
      </c>
      <c r="B34" s="310">
        <v>9</v>
      </c>
      <c r="C34" s="311">
        <v>6.7</v>
      </c>
      <c r="D34" s="311">
        <v>6.7</v>
      </c>
      <c r="E34" s="311">
        <v>5</v>
      </c>
      <c r="F34" s="311">
        <v>5.3</v>
      </c>
      <c r="G34" s="313">
        <v>4.2</v>
      </c>
      <c r="H34" s="314">
        <v>4.4000000000000004</v>
      </c>
      <c r="I34" s="314">
        <v>3.9</v>
      </c>
      <c r="J34" s="314">
        <v>4</v>
      </c>
      <c r="K34" s="314">
        <v>4.3</v>
      </c>
      <c r="L34" s="314">
        <v>3.8</v>
      </c>
      <c r="M34" s="314">
        <v>3.8</v>
      </c>
      <c r="N34" s="314">
        <v>3.6</v>
      </c>
      <c r="O34" s="315">
        <v>3.9</v>
      </c>
      <c r="P34" s="315">
        <v>3.9</v>
      </c>
      <c r="Q34" s="315">
        <v>3.9</v>
      </c>
      <c r="R34" s="316">
        <v>3.6</v>
      </c>
    </row>
    <row r="35" spans="1:18" x14ac:dyDescent="0.25">
      <c r="A35" s="309"/>
      <c r="B35" s="310"/>
      <c r="C35" s="311"/>
      <c r="D35" s="311"/>
      <c r="E35" s="311"/>
      <c r="F35" s="311"/>
      <c r="G35" s="313"/>
      <c r="H35" s="314"/>
      <c r="I35" s="314"/>
      <c r="J35" s="314"/>
      <c r="K35" s="314"/>
      <c r="L35" s="314"/>
      <c r="M35" s="314"/>
      <c r="N35" s="314"/>
      <c r="O35" s="319"/>
      <c r="P35" s="319"/>
      <c r="Q35" s="319"/>
      <c r="R35" s="320"/>
    </row>
    <row r="36" spans="1:18" x14ac:dyDescent="0.25">
      <c r="A36" s="321" t="s">
        <v>510</v>
      </c>
      <c r="B36" s="322"/>
      <c r="C36" s="322"/>
      <c r="D36" s="322"/>
      <c r="E36" s="322"/>
      <c r="F36" s="322"/>
      <c r="G36" s="322"/>
      <c r="H36" s="322"/>
      <c r="I36" s="322"/>
      <c r="J36" s="322"/>
      <c r="K36" s="322"/>
      <c r="L36" s="322"/>
      <c r="M36" s="322"/>
      <c r="N36" s="322"/>
      <c r="O36" s="322"/>
      <c r="P36" s="322"/>
      <c r="Q36" s="322"/>
      <c r="R36" s="323"/>
    </row>
    <row r="37" spans="1:18" x14ac:dyDescent="0.25">
      <c r="A37" s="324" t="s">
        <v>511</v>
      </c>
      <c r="B37" s="325"/>
      <c r="C37" s="325"/>
      <c r="D37" s="325"/>
      <c r="E37" s="325"/>
      <c r="F37" s="325"/>
      <c r="G37" s="325"/>
      <c r="H37" s="325"/>
      <c r="I37" s="325"/>
      <c r="J37" s="325"/>
      <c r="K37" s="325"/>
      <c r="L37" s="325"/>
      <c r="M37" s="325"/>
      <c r="N37" s="325"/>
      <c r="O37" s="325"/>
      <c r="P37" s="325"/>
      <c r="Q37" s="325"/>
      <c r="R37" s="326"/>
    </row>
    <row r="38" spans="1:18" x14ac:dyDescent="0.25">
      <c r="A38" s="327" t="s">
        <v>512</v>
      </c>
      <c r="B38" s="328"/>
      <c r="C38" s="328"/>
      <c r="D38" s="328"/>
      <c r="E38" s="328"/>
      <c r="F38" s="328"/>
      <c r="G38" s="328"/>
      <c r="H38" s="328"/>
      <c r="I38" s="328"/>
      <c r="J38" s="328"/>
      <c r="K38" s="328"/>
      <c r="L38" s="328"/>
      <c r="M38" s="328"/>
      <c r="N38" s="328"/>
      <c r="O38" s="328"/>
      <c r="P38" s="328"/>
      <c r="Q38" s="328"/>
      <c r="R38" s="329"/>
    </row>
  </sheetData>
  <mergeCells count="2">
    <mergeCell ref="A1:R1"/>
    <mergeCell ref="A2:R2"/>
  </mergeCells>
  <pageMargins left="0.70000000000000007" right="0.70000000000000007" top="0.75000000000000011" bottom="0.75000000000000011" header="0.30000000000000004" footer="0.30000000000000004"/>
  <pageSetup paperSize="9" scale="77" orientation="landscape" horizontalDpi="4294967292" verticalDpi="4294967292"/>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5"/>
  <sheetViews>
    <sheetView tabSelected="1" zoomScale="150" zoomScaleNormal="150" zoomScalePageLayoutView="150" workbookViewId="0">
      <selection activeCell="A66" sqref="A66"/>
    </sheetView>
  </sheetViews>
  <sheetFormatPr baseColWidth="10" defaultColWidth="10.42578125" defaultRowHeight="15" x14ac:dyDescent="0.25"/>
  <cols>
    <col min="1" max="1" width="35.7109375" style="330" customWidth="1"/>
    <col min="2" max="21" width="6.28515625" style="330" customWidth="1"/>
    <col min="22" max="16384" width="10.42578125" style="330"/>
  </cols>
  <sheetData>
    <row r="1" spans="1:21" ht="21.75" customHeight="1" x14ac:dyDescent="0.25">
      <c r="A1" s="590" t="s">
        <v>513</v>
      </c>
      <c r="B1" s="590"/>
      <c r="C1" s="590"/>
      <c r="D1" s="590"/>
      <c r="E1" s="590"/>
      <c r="F1" s="590"/>
      <c r="G1" s="590"/>
      <c r="H1" s="590"/>
      <c r="I1" s="590"/>
      <c r="J1" s="590"/>
      <c r="K1" s="590"/>
      <c r="L1" s="590"/>
      <c r="M1" s="590"/>
      <c r="N1" s="590"/>
      <c r="O1" s="590"/>
      <c r="P1" s="590"/>
      <c r="Q1" s="590"/>
      <c r="R1" s="590"/>
      <c r="S1" s="590"/>
      <c r="T1" s="590"/>
      <c r="U1" s="590"/>
    </row>
    <row r="2" spans="1:21" s="331" customFormat="1" ht="14.25" x14ac:dyDescent="0.2">
      <c r="A2" s="591" t="s">
        <v>514</v>
      </c>
      <c r="B2" s="593" t="s">
        <v>406</v>
      </c>
      <c r="C2" s="594"/>
      <c r="D2" s="594"/>
      <c r="E2" s="594"/>
      <c r="F2" s="594"/>
      <c r="G2" s="594"/>
      <c r="H2" s="594"/>
      <c r="I2" s="594"/>
      <c r="J2" s="594"/>
      <c r="K2" s="594"/>
      <c r="L2" s="594"/>
      <c r="M2" s="594"/>
      <c r="N2" s="594"/>
      <c r="O2" s="594"/>
      <c r="P2" s="594"/>
      <c r="Q2" s="594"/>
      <c r="R2" s="594"/>
      <c r="S2" s="594"/>
      <c r="T2" s="594"/>
      <c r="U2" s="595"/>
    </row>
    <row r="3" spans="1:21" s="331" customFormat="1" ht="14.25" x14ac:dyDescent="0.2">
      <c r="A3" s="592"/>
      <c r="B3" s="332">
        <v>1980</v>
      </c>
      <c r="C3" s="332">
        <v>1985</v>
      </c>
      <c r="D3" s="332">
        <v>1990</v>
      </c>
      <c r="E3" s="332">
        <v>1995</v>
      </c>
      <c r="F3" s="332">
        <v>2000</v>
      </c>
      <c r="G3" s="332">
        <v>2001</v>
      </c>
      <c r="H3" s="332">
        <v>2002</v>
      </c>
      <c r="I3" s="332">
        <v>2003</v>
      </c>
      <c r="J3" s="332">
        <v>2004</v>
      </c>
      <c r="K3" s="332">
        <v>2005</v>
      </c>
      <c r="L3" s="332">
        <v>2006</v>
      </c>
      <c r="M3" s="332">
        <v>2007</v>
      </c>
      <c r="N3" s="332">
        <v>2008</v>
      </c>
      <c r="O3" s="332">
        <v>2009</v>
      </c>
      <c r="P3" s="332">
        <v>2010</v>
      </c>
      <c r="Q3" s="332">
        <v>2011</v>
      </c>
      <c r="R3" s="332">
        <v>2012</v>
      </c>
      <c r="S3" s="332">
        <v>2013</v>
      </c>
      <c r="T3" s="332">
        <v>2014</v>
      </c>
      <c r="U3" s="332">
        <v>2015</v>
      </c>
    </row>
    <row r="4" spans="1:21" x14ac:dyDescent="0.25">
      <c r="A4" s="333" t="s">
        <v>515</v>
      </c>
      <c r="B4" s="334"/>
      <c r="C4" s="334"/>
      <c r="D4" s="334"/>
      <c r="E4" s="334"/>
      <c r="F4" s="335"/>
      <c r="G4" s="334"/>
      <c r="H4" s="334"/>
      <c r="I4" s="334"/>
      <c r="J4" s="334"/>
      <c r="K4" s="334"/>
      <c r="L4" s="334"/>
      <c r="M4" s="334"/>
      <c r="N4" s="334"/>
      <c r="O4" s="334"/>
      <c r="P4" s="334"/>
      <c r="Q4" s="334"/>
      <c r="R4" s="334"/>
      <c r="S4" s="334"/>
      <c r="T4" s="334"/>
      <c r="U4" s="334"/>
    </row>
    <row r="5" spans="1:21" x14ac:dyDescent="0.25">
      <c r="A5" s="336" t="s">
        <v>516</v>
      </c>
      <c r="B5" s="336">
        <f>'[1]totcomp-new'!D3</f>
        <v>63</v>
      </c>
      <c r="C5" s="336">
        <f>'[1]totcomp-new'!I3</f>
        <v>67</v>
      </c>
      <c r="D5" s="336">
        <f>'[1]totcomp-new'!N3</f>
        <v>70</v>
      </c>
      <c r="E5" s="336">
        <f>'[1]totcomp-new'!S3</f>
        <v>70</v>
      </c>
      <c r="F5" s="337">
        <f>'[1]totcomp-new'!X3</f>
        <v>66</v>
      </c>
      <c r="G5" s="336">
        <f>'[1]totcomp-new'!Y3</f>
        <v>65</v>
      </c>
      <c r="H5" s="336">
        <f>'[1]totcomp-new'!Z3</f>
        <v>64</v>
      </c>
      <c r="I5" s="336">
        <f>'[1]totcomp-new'!AA3</f>
        <v>63</v>
      </c>
      <c r="J5" s="336">
        <f>'[1]totcomp-new'!AB3</f>
        <v>63</v>
      </c>
      <c r="K5" s="336">
        <f>'[1]totcomp-new'!AC3</f>
        <v>64</v>
      </c>
      <c r="L5" s="336">
        <f>'[1]totcomp-new'!AD3</f>
        <v>63</v>
      </c>
      <c r="M5" s="336">
        <f>'[1]totcomp-new'!AE3</f>
        <v>62</v>
      </c>
      <c r="N5" s="336">
        <f>'[1]totcomp-new'!AF3</f>
        <v>60</v>
      </c>
      <c r="O5" s="336">
        <f>'[1]totcomp-new'!AG3</f>
        <v>60</v>
      </c>
      <c r="P5" s="336">
        <f>'[1]totcomp-new'!AH3</f>
        <v>58</v>
      </c>
      <c r="Q5" s="336">
        <f>'[1]totcomp-new'!AI3</f>
        <v>58</v>
      </c>
      <c r="R5" s="336">
        <f>'[1]totcomp-new'!AJ3</f>
        <v>56</v>
      </c>
      <c r="S5" s="336">
        <f>'[1]totcomp-new'!AK3</f>
        <v>55</v>
      </c>
      <c r="T5" s="336">
        <f>'[1]totcomp-new'!AL3</f>
        <v>54</v>
      </c>
      <c r="U5" s="336">
        <f>'[2]Tableau 14 yrs reduced'!U5</f>
        <v>54</v>
      </c>
    </row>
    <row r="6" spans="1:21" x14ac:dyDescent="0.25">
      <c r="A6" s="336" t="s">
        <v>517</v>
      </c>
      <c r="B6" s="336">
        <f>'[1]totcomp-new'!D4</f>
        <v>20</v>
      </c>
      <c r="C6" s="336">
        <f>'[1]totcomp-new'!I4</f>
        <v>17</v>
      </c>
      <c r="D6" s="336">
        <f>'[1]totcomp-new'!N4</f>
        <v>14</v>
      </c>
      <c r="E6" s="336">
        <f>'[1]totcomp-new'!S4</f>
        <v>12</v>
      </c>
      <c r="F6" s="338">
        <f>'[1]totcomp-new'!X4</f>
        <v>10</v>
      </c>
      <c r="G6" s="338">
        <f>'[1]totcomp-new'!Y4</f>
        <v>9</v>
      </c>
      <c r="H6" s="338">
        <f>'[1]totcomp-new'!Z4</f>
        <v>9</v>
      </c>
      <c r="I6" s="338">
        <f>'[1]totcomp-new'!AA4</f>
        <v>9</v>
      </c>
      <c r="J6" s="338">
        <f>'[1]totcomp-new'!AB4</f>
        <v>9</v>
      </c>
      <c r="K6" s="338">
        <f>'[1]totcomp-new'!AC4</f>
        <v>8</v>
      </c>
      <c r="L6" s="338">
        <f>'[1]totcomp-new'!AD4</f>
        <v>8</v>
      </c>
      <c r="M6" s="338">
        <f>'[1]totcomp-new'!AE4</f>
        <v>8</v>
      </c>
      <c r="N6" s="338">
        <f>'[1]totcomp-new'!AF4</f>
        <v>7</v>
      </c>
      <c r="O6" s="338">
        <f>'[1]totcomp-new'!AG4</f>
        <v>7</v>
      </c>
      <c r="P6" s="338">
        <f>'[1]totcomp-new'!AH4</f>
        <v>7</v>
      </c>
      <c r="Q6" s="338">
        <f>'[1]totcomp-new'!AI4</f>
        <v>7</v>
      </c>
      <c r="R6" s="338">
        <f>'[1]totcomp-new'!AJ4</f>
        <v>7</v>
      </c>
      <c r="S6" s="338">
        <f>'[1]totcomp-new'!AK4</f>
        <v>7</v>
      </c>
      <c r="T6" s="338">
        <f>'[1]totcomp-new'!AL4</f>
        <v>7</v>
      </c>
      <c r="U6" s="337">
        <f>'[2]Tableau 14 yrs reduced'!U6</f>
        <v>6</v>
      </c>
    </row>
    <row r="7" spans="1:21" x14ac:dyDescent="0.25">
      <c r="A7" s="336" t="s">
        <v>518</v>
      </c>
      <c r="B7" s="336">
        <f>'[1]totcomp-new'!D5</f>
        <v>31</v>
      </c>
      <c r="C7" s="336">
        <f>'[1]totcomp-new'!I5</f>
        <v>29</v>
      </c>
      <c r="D7" s="336">
        <f>'[1]totcomp-new'!N5</f>
        <v>29</v>
      </c>
      <c r="E7" s="336">
        <f>'[1]totcomp-new'!S5</f>
        <v>28</v>
      </c>
      <c r="F7" s="338">
        <f>'[1]totcomp-new'!X5</f>
        <v>25</v>
      </c>
      <c r="G7" s="338">
        <f>'[1]totcomp-new'!Y5</f>
        <v>25</v>
      </c>
      <c r="H7" s="338">
        <f>'[1]totcomp-new'!Z5</f>
        <v>25</v>
      </c>
      <c r="I7" s="338">
        <f>'[1]totcomp-new'!AA5</f>
        <v>24</v>
      </c>
      <c r="J7" s="338">
        <f>'[1]totcomp-new'!AB5</f>
        <v>24</v>
      </c>
      <c r="K7" s="338">
        <f>'[1]totcomp-new'!AC5</f>
        <v>24</v>
      </c>
      <c r="L7" s="338">
        <f>'[1]totcomp-new'!AD5</f>
        <v>23</v>
      </c>
      <c r="M7" s="338">
        <f>'[1]totcomp-new'!AE5</f>
        <v>22</v>
      </c>
      <c r="N7" s="338">
        <f>'[1]totcomp-new'!AF5</f>
        <v>22</v>
      </c>
      <c r="O7" s="338">
        <f>'[1]totcomp-new'!AG5</f>
        <v>22</v>
      </c>
      <c r="P7" s="338">
        <f>'[1]totcomp-new'!AH5</f>
        <v>22</v>
      </c>
      <c r="Q7" s="338">
        <f>'[1]totcomp-new'!AI5</f>
        <v>21</v>
      </c>
      <c r="R7" s="338">
        <f>'[1]totcomp-new'!AJ5</f>
        <v>21</v>
      </c>
      <c r="S7" s="338">
        <f>'[1]totcomp-new'!AK5</f>
        <v>20</v>
      </c>
      <c r="T7" s="338">
        <f>'[1]totcomp-new'!AL5</f>
        <v>20</v>
      </c>
      <c r="U7" s="337">
        <f>'[2]Tableau 14 yrs reduced'!U7</f>
        <v>20</v>
      </c>
    </row>
    <row r="8" spans="1:21" x14ac:dyDescent="0.25">
      <c r="A8" s="336" t="s">
        <v>519</v>
      </c>
      <c r="B8" s="336">
        <f>'[1]totcomp-new'!D8</f>
        <v>28</v>
      </c>
      <c r="C8" s="336">
        <f>'[1]totcomp-new'!I8</f>
        <v>30</v>
      </c>
      <c r="D8" s="336">
        <f>'[1]totcomp-new'!N8</f>
        <v>32</v>
      </c>
      <c r="E8" s="336">
        <f>'[1]totcomp-new'!S8</f>
        <v>29</v>
      </c>
      <c r="F8" s="338">
        <f>'[1]totcomp-new'!X8</f>
        <v>26</v>
      </c>
      <c r="G8" s="338">
        <f>'[1]totcomp-new'!Y8</f>
        <v>26</v>
      </c>
      <c r="H8" s="338">
        <f>'[1]totcomp-new'!Z8</f>
        <v>26</v>
      </c>
      <c r="I8" s="338">
        <f>'[1]totcomp-new'!AA8</f>
        <v>26</v>
      </c>
      <c r="J8" s="338">
        <f>'[1]totcomp-new'!AB8</f>
        <v>24</v>
      </c>
      <c r="K8" s="338">
        <f>'[1]totcomp-new'!AC8</f>
        <v>23</v>
      </c>
      <c r="L8" s="338">
        <f>'[1]totcomp-new'!AD8</f>
        <v>22</v>
      </c>
      <c r="M8" s="338">
        <f>'[1]totcomp-new'!AE8</f>
        <v>22</v>
      </c>
      <c r="N8" s="338">
        <f>'[1]totcomp-new'!AF8</f>
        <v>21</v>
      </c>
      <c r="O8" s="338">
        <f>'[1]totcomp-new'!AG8</f>
        <v>20</v>
      </c>
      <c r="P8" s="338">
        <f>'[1]totcomp-new'!AH8</f>
        <v>20</v>
      </c>
      <c r="Q8" s="338">
        <f>'[1]totcomp-new'!AI8</f>
        <v>19</v>
      </c>
      <c r="R8" s="338">
        <f>'[1]totcomp-new'!AJ8</f>
        <v>18</v>
      </c>
      <c r="S8" s="338">
        <f>'[1]totcomp-new'!AK8</f>
        <v>17</v>
      </c>
      <c r="T8" s="338">
        <f>'[1]totcomp-new'!AL8</f>
        <v>16</v>
      </c>
      <c r="U8" s="337">
        <f>'[2]Tableau 14 yrs reduced'!U8</f>
        <v>16</v>
      </c>
    </row>
    <row r="9" spans="1:21" x14ac:dyDescent="0.25">
      <c r="A9" s="336" t="s">
        <v>520</v>
      </c>
      <c r="B9" s="336">
        <f>'[1]totcomp-new'!D9+'[1]totcomp-new'!D6+'[1]totcomp-new'!D7</f>
        <v>176</v>
      </c>
      <c r="C9" s="336">
        <f>'[1]totcomp-new'!I9+'[1]totcomp-new'!I6+'[1]totcomp-new'!I7</f>
        <v>180</v>
      </c>
      <c r="D9" s="336">
        <f>'[1]totcomp-new'!N9+'[1]totcomp-new'!N6+'[1]totcomp-new'!N7</f>
        <v>171</v>
      </c>
      <c r="E9" s="336">
        <f>'[1]totcomp-new'!S9+'[1]totcomp-new'!S6+'[1]totcomp-new'!S7</f>
        <v>160</v>
      </c>
      <c r="F9" s="338">
        <f>'[1]totcomp-new'!X9+'[1]totcomp-new'!X6+'[1]totcomp-new'!X7</f>
        <v>152</v>
      </c>
      <c r="G9" s="338">
        <f>'[1]totcomp-new'!Y9+'[1]totcomp-new'!Y6+'[1]totcomp-new'!Y7</f>
        <v>151</v>
      </c>
      <c r="H9" s="338">
        <f>'[1]totcomp-new'!Z9+'[1]totcomp-new'!Z6+'[1]totcomp-new'!Z7</f>
        <v>149</v>
      </c>
      <c r="I9" s="338">
        <f>'[1]totcomp-new'!AA9+'[1]totcomp-new'!AA6+'[1]totcomp-new'!AA7</f>
        <v>146</v>
      </c>
      <c r="J9" s="338">
        <f>'[1]totcomp-new'!AB9+'[1]totcomp-new'!AB6+'[1]totcomp-new'!AB7</f>
        <v>140</v>
      </c>
      <c r="K9" s="338">
        <f>'[1]totcomp-new'!AC9+'[1]totcomp-new'!AC6+'[1]totcomp-new'!AC7</f>
        <v>139</v>
      </c>
      <c r="L9" s="338">
        <f>'[1]totcomp-new'!AD9+'[1]totcomp-new'!AD6+'[1]totcomp-new'!AD7</f>
        <v>136</v>
      </c>
      <c r="M9" s="338">
        <f>'[1]totcomp-new'!AE9+'[1]totcomp-new'!AE6+'[1]totcomp-new'!AE7</f>
        <v>134</v>
      </c>
      <c r="N9" s="338">
        <f>'[1]totcomp-new'!AF9+'[1]totcomp-new'!AF6+'[1]totcomp-new'!AF7</f>
        <v>131</v>
      </c>
      <c r="O9" s="338">
        <f>'[1]totcomp-new'!AG9+'[1]totcomp-new'!AG6+'[1]totcomp-new'!AG7</f>
        <v>129</v>
      </c>
      <c r="P9" s="338">
        <f>'[1]totcomp-new'!AH9+'[1]totcomp-new'!AH6+'[1]totcomp-new'!AH7</f>
        <v>125</v>
      </c>
      <c r="Q9" s="338">
        <f>'[1]totcomp-new'!AI9+'[1]totcomp-new'!AI6+'[1]totcomp-new'!AI7</f>
        <v>121</v>
      </c>
      <c r="R9" s="338">
        <f>'[1]totcomp-new'!AJ9+'[1]totcomp-new'!AJ6+'[1]totcomp-new'!AJ7</f>
        <v>119</v>
      </c>
      <c r="S9" s="338">
        <f>'[1]totcomp-new'!AK9+'[1]totcomp-new'!AK6+'[1]totcomp-new'!AK7</f>
        <v>116</v>
      </c>
      <c r="T9" s="338">
        <f>'[1]totcomp-new'!AL9+'[1]totcomp-new'!AL6+'[1]totcomp-new'!AL7</f>
        <v>116</v>
      </c>
      <c r="U9" s="337">
        <f>'[2]Tableau 14 yrs reduced'!U9</f>
        <v>115</v>
      </c>
    </row>
    <row r="10" spans="1:21" x14ac:dyDescent="0.25">
      <c r="A10" s="336" t="s">
        <v>521</v>
      </c>
      <c r="B10" s="336">
        <f>'[1]totcomp-new'!D10</f>
        <v>117</v>
      </c>
      <c r="C10" s="336">
        <f>'[1]totcomp-new'!I10</f>
        <v>118</v>
      </c>
      <c r="D10" s="336">
        <f>'[1]totcomp-new'!N10</f>
        <v>96</v>
      </c>
      <c r="E10" s="336">
        <f>'[1]totcomp-new'!S10</f>
        <v>85</v>
      </c>
      <c r="F10" s="338">
        <f>'[1]totcomp-new'!X10</f>
        <v>76</v>
      </c>
      <c r="G10" s="338">
        <f>'[1]totcomp-new'!Y10</f>
        <v>72</v>
      </c>
      <c r="H10" s="338">
        <f>'[1]totcomp-new'!Z10</f>
        <v>70</v>
      </c>
      <c r="I10" s="338">
        <f>'[1]totcomp-new'!AA10</f>
        <v>68</v>
      </c>
      <c r="J10" s="338">
        <f>'[1]totcomp-new'!AB10</f>
        <v>64</v>
      </c>
      <c r="K10" s="338">
        <f>'[1]totcomp-new'!AC10</f>
        <v>62</v>
      </c>
      <c r="L10" s="338">
        <f>'[1]totcomp-new'!AD10</f>
        <v>58</v>
      </c>
      <c r="M10" s="338">
        <f>'[1]totcomp-new'!AE10</f>
        <v>56</v>
      </c>
      <c r="N10" s="338">
        <f>'[1]totcomp-new'!AF10</f>
        <v>54</v>
      </c>
      <c r="O10" s="338">
        <f>'[1]totcomp-new'!AG10</f>
        <v>51</v>
      </c>
      <c r="P10" s="338">
        <f>'[1]totcomp-new'!AH10</f>
        <v>48</v>
      </c>
      <c r="Q10" s="338">
        <f>'[1]totcomp-new'!AI10</f>
        <v>46</v>
      </c>
      <c r="R10" s="338">
        <f>'[1]totcomp-new'!AJ10</f>
        <v>45</v>
      </c>
      <c r="S10" s="338">
        <f>'[1]totcomp-new'!AK10</f>
        <v>43</v>
      </c>
      <c r="T10" s="338">
        <f>'[1]totcomp-new'!AL10</f>
        <v>40</v>
      </c>
      <c r="U10" s="337">
        <f>'[2]Tableau 14 yrs reduced'!U10</f>
        <v>41</v>
      </c>
    </row>
    <row r="11" spans="1:21" x14ac:dyDescent="0.25">
      <c r="A11" s="336" t="s">
        <v>522</v>
      </c>
      <c r="B11" s="336">
        <f>'[1]totcomp-new'!D11</f>
        <v>130</v>
      </c>
      <c r="C11" s="336">
        <f>'[1]totcomp-new'!I11</f>
        <v>115</v>
      </c>
      <c r="D11" s="336">
        <f>'[1]totcomp-new'!N11</f>
        <v>93</v>
      </c>
      <c r="E11" s="336">
        <f>'[1]totcomp-new'!S11</f>
        <v>90</v>
      </c>
      <c r="F11" s="338">
        <f>'[1]totcomp-new'!X11</f>
        <v>81</v>
      </c>
      <c r="G11" s="338">
        <f>'[1]totcomp-new'!Y11</f>
        <v>79</v>
      </c>
      <c r="H11" s="338">
        <f>'[1]totcomp-new'!Z11</f>
        <v>78</v>
      </c>
      <c r="I11" s="338">
        <f>'[1]totcomp-new'!AA11</f>
        <v>78</v>
      </c>
      <c r="J11" s="338">
        <f>'[1]totcomp-new'!AB11</f>
        <v>72</v>
      </c>
      <c r="K11" s="338">
        <f>'[1]totcomp-new'!AC11</f>
        <v>71</v>
      </c>
      <c r="L11" s="338">
        <f>'[1]totcomp-new'!AD11</f>
        <v>69</v>
      </c>
      <c r="M11" s="338">
        <f>'[1]totcomp-new'!AE11</f>
        <v>69</v>
      </c>
      <c r="N11" s="338">
        <f>'[1]totcomp-new'!AF11</f>
        <v>68</v>
      </c>
      <c r="O11" s="338">
        <f>'[1]totcomp-new'!AG11</f>
        <v>66</v>
      </c>
      <c r="P11" s="338">
        <f>'[1]totcomp-new'!AH11</f>
        <v>64</v>
      </c>
      <c r="Q11" s="338">
        <f>'[1]totcomp-new'!AI11</f>
        <v>59</v>
      </c>
      <c r="R11" s="338">
        <f>'[1]totcomp-new'!AJ11</f>
        <v>58</v>
      </c>
      <c r="S11" s="338">
        <f>'[1]totcomp-new'!AK11</f>
        <v>57</v>
      </c>
      <c r="T11" s="338">
        <f>'[1]totcomp-new'!AL11</f>
        <v>54</v>
      </c>
      <c r="U11" s="337">
        <f>'[2]Tableau 14 yrs reduced'!U11</f>
        <v>55</v>
      </c>
    </row>
    <row r="12" spans="1:21" x14ac:dyDescent="0.25">
      <c r="A12" s="336" t="s">
        <v>523</v>
      </c>
      <c r="B12" s="336">
        <f>'[1]totcomp-new'!D12</f>
        <v>123</v>
      </c>
      <c r="C12" s="336">
        <f>'[1]totcomp-new'!I12</f>
        <v>103</v>
      </c>
      <c r="D12" s="336">
        <f>'[1]totcomp-new'!N12</f>
        <v>71</v>
      </c>
      <c r="E12" s="336">
        <f>'[1]totcomp-new'!S12</f>
        <v>59</v>
      </c>
      <c r="F12" s="338">
        <f>'[1]totcomp-new'!X12</f>
        <v>47</v>
      </c>
      <c r="G12" s="338">
        <f>'[1]totcomp-new'!Y12</f>
        <v>45</v>
      </c>
      <c r="H12" s="338">
        <f>'[1]totcomp-new'!Z12</f>
        <v>44</v>
      </c>
      <c r="I12" s="338">
        <f>'[1]totcomp-new'!AA12</f>
        <v>43</v>
      </c>
      <c r="J12" s="338">
        <f>'[1]totcomp-new'!AB12</f>
        <v>38</v>
      </c>
      <c r="K12" s="338">
        <f>'[1]totcomp-new'!AC12</f>
        <v>37</v>
      </c>
      <c r="L12" s="338">
        <f>'[1]totcomp-new'!AD12</f>
        <v>35</v>
      </c>
      <c r="M12" s="338">
        <f>'[1]totcomp-new'!AE12</f>
        <v>34</v>
      </c>
      <c r="N12" s="338">
        <f>'[1]totcomp-new'!AF12</f>
        <v>33</v>
      </c>
      <c r="O12" s="338">
        <f>'[1]totcomp-new'!AG12</f>
        <v>31</v>
      </c>
      <c r="P12" s="338">
        <f>'[1]totcomp-new'!AH12</f>
        <v>30</v>
      </c>
      <c r="Q12" s="338">
        <f>'[1]totcomp-new'!AI12</f>
        <v>29</v>
      </c>
      <c r="R12" s="338">
        <f>'[1]totcomp-new'!AJ12</f>
        <v>28</v>
      </c>
      <c r="S12" s="338">
        <f>'[1]totcomp-new'!AK12</f>
        <v>27</v>
      </c>
      <c r="T12" s="338">
        <f>'[1]totcomp-new'!AL12</f>
        <v>25</v>
      </c>
      <c r="U12" s="337">
        <f>'[2]Tableau 14 yrs reduced'!U12</f>
        <v>25</v>
      </c>
    </row>
    <row r="13" spans="1:21" x14ac:dyDescent="0.25">
      <c r="A13" s="336" t="s">
        <v>524</v>
      </c>
      <c r="B13" s="336">
        <f>'[1]totcomp-new'!D13</f>
        <v>38</v>
      </c>
      <c r="C13" s="336">
        <f>'[1]totcomp-new'!I13</f>
        <v>35</v>
      </c>
      <c r="D13" s="336">
        <f>'[1]totcomp-new'!N13</f>
        <v>29</v>
      </c>
      <c r="E13" s="336">
        <f>'[1]totcomp-new'!S13</f>
        <v>26</v>
      </c>
      <c r="F13" s="338">
        <f>'[1]totcomp-new'!X13</f>
        <v>21</v>
      </c>
      <c r="G13" s="338">
        <f>'[1]totcomp-new'!Y13</f>
        <v>21</v>
      </c>
      <c r="H13" s="338">
        <f>'[1]totcomp-new'!Z13</f>
        <v>20</v>
      </c>
      <c r="I13" s="338">
        <f>'[1]totcomp-new'!AA13</f>
        <v>19</v>
      </c>
      <c r="J13" s="338">
        <f>'[1]totcomp-new'!AB13</f>
        <v>17</v>
      </c>
      <c r="K13" s="338">
        <f>'[1]totcomp-new'!AC13</f>
        <v>16</v>
      </c>
      <c r="L13" s="338">
        <f>'[1]totcomp-new'!AD13</f>
        <v>16</v>
      </c>
      <c r="M13" s="338">
        <f>'[1]totcomp-new'!AE13</f>
        <v>15</v>
      </c>
      <c r="N13" s="338">
        <f>'[1]totcomp-new'!AF13</f>
        <v>15</v>
      </c>
      <c r="O13" s="338">
        <f>'[1]totcomp-new'!AG13</f>
        <v>13</v>
      </c>
      <c r="P13" s="338">
        <f>'[1]totcomp-new'!AH13</f>
        <v>13</v>
      </c>
      <c r="Q13" s="338">
        <f>'[1]totcomp-new'!AI13</f>
        <v>11</v>
      </c>
      <c r="R13" s="338">
        <f>'[1]totcomp-new'!AJ13</f>
        <v>11</v>
      </c>
      <c r="S13" s="338">
        <f>'[1]totcomp-new'!AK13</f>
        <v>10</v>
      </c>
      <c r="T13" s="338">
        <f>'[1]totcomp-new'!AL13</f>
        <v>10</v>
      </c>
      <c r="U13" s="337">
        <f>'[2]Tableau 14 yrs reduced'!U13</f>
        <v>10</v>
      </c>
    </row>
    <row r="14" spans="1:21" x14ac:dyDescent="0.25">
      <c r="A14" s="336" t="s">
        <v>525</v>
      </c>
      <c r="B14" s="336">
        <f>'[1]totcomp-new'!D16</f>
        <v>5</v>
      </c>
      <c r="C14" s="336">
        <f>'[1]totcomp-new'!I16</f>
        <v>3</v>
      </c>
      <c r="D14" s="336">
        <f>'[1]totcomp-new'!N16</f>
        <v>2</v>
      </c>
      <c r="E14" s="336">
        <f>'[1]totcomp-new'!S16</f>
        <v>2</v>
      </c>
      <c r="F14" s="338">
        <f>'[1]totcomp-new'!X16</f>
        <v>2</v>
      </c>
      <c r="G14" s="338">
        <f>'[1]totcomp-new'!Y16</f>
        <v>2</v>
      </c>
      <c r="H14" s="338">
        <f>'[1]totcomp-new'!Z16</f>
        <v>1</v>
      </c>
      <c r="I14" s="338">
        <f>'[1]totcomp-new'!AA16</f>
        <v>1</v>
      </c>
      <c r="J14" s="338">
        <f>'[1]totcomp-new'!AB16</f>
        <v>1</v>
      </c>
      <c r="K14" s="338">
        <f>'[1]totcomp-new'!AC16</f>
        <v>1</v>
      </c>
      <c r="L14" s="338">
        <f>'[1]totcomp-new'!AD16</f>
        <v>1</v>
      </c>
      <c r="M14" s="338">
        <f>'[1]totcomp-new'!AE16</f>
        <v>1</v>
      </c>
      <c r="N14" s="338">
        <f>'[1]totcomp-new'!AF16</f>
        <v>1</v>
      </c>
      <c r="O14" s="338">
        <f>'[1]totcomp-new'!AG16</f>
        <v>1</v>
      </c>
      <c r="P14" s="338">
        <f>'[1]totcomp-new'!AH16</f>
        <v>1</v>
      </c>
      <c r="Q14" s="338">
        <f>'[1]totcomp-new'!AI16</f>
        <v>1</v>
      </c>
      <c r="R14" s="338">
        <f>'[1]totcomp-new'!AJ16</f>
        <v>0</v>
      </c>
      <c r="S14" s="338">
        <f>'[1]totcomp-new'!AK16</f>
        <v>1</v>
      </c>
      <c r="T14" s="338">
        <f>'[1]totcomp-new'!AL16</f>
        <v>0</v>
      </c>
      <c r="U14" s="337">
        <f>'[2]Tableau 14 yrs reduced'!U14</f>
        <v>0</v>
      </c>
    </row>
    <row r="15" spans="1:21" x14ac:dyDescent="0.25">
      <c r="A15" s="336" t="s">
        <v>526</v>
      </c>
      <c r="B15" s="336">
        <f>'[1]totcomp-new'!D17</f>
        <v>0</v>
      </c>
      <c r="C15" s="336">
        <f>'[1]totcomp-new'!I17</f>
        <v>0</v>
      </c>
      <c r="D15" s="336">
        <f>'[1]totcomp-new'!N17</f>
        <v>8</v>
      </c>
      <c r="E15" s="336">
        <f>'[1]totcomp-new'!S17</f>
        <v>13</v>
      </c>
      <c r="F15" s="338">
        <f>'[1]totcomp-new'!X17</f>
        <v>3</v>
      </c>
      <c r="G15" s="338">
        <f>'[1]totcomp-new'!Y17</f>
        <v>3</v>
      </c>
      <c r="H15" s="338">
        <f>'[1]totcomp-new'!Z17</f>
        <v>3</v>
      </c>
      <c r="I15" s="338">
        <f>'[1]totcomp-new'!AA17</f>
        <v>2</v>
      </c>
      <c r="J15" s="338">
        <f>'[1]totcomp-new'!AB17</f>
        <v>2</v>
      </c>
      <c r="K15" s="338">
        <f>'[1]totcomp-new'!AC17</f>
        <v>2</v>
      </c>
      <c r="L15" s="338">
        <f>'[1]totcomp-new'!AD17</f>
        <v>2</v>
      </c>
      <c r="M15" s="338">
        <f>'[1]totcomp-new'!AE17</f>
        <v>2</v>
      </c>
      <c r="N15" s="338">
        <f>'[1]totcomp-new'!AF17</f>
        <v>2</v>
      </c>
      <c r="O15" s="338">
        <f>'[1]totcomp-new'!AG17</f>
        <v>1</v>
      </c>
      <c r="P15" s="338">
        <f>'[1]totcomp-new'!AH17</f>
        <v>1</v>
      </c>
      <c r="Q15" s="338">
        <f>'[1]totcomp-new'!AI17</f>
        <v>1</v>
      </c>
      <c r="R15" s="338">
        <f>'[1]totcomp-new'!AJ17</f>
        <v>1</v>
      </c>
      <c r="S15" s="338">
        <f>'[1]totcomp-new'!AK17</f>
        <v>1</v>
      </c>
      <c r="T15" s="338">
        <f>'[1]totcomp-new'!AL17</f>
        <v>1</v>
      </c>
      <c r="U15" s="337">
        <f>'[2]Tableau 14 yrs reduced'!U15</f>
        <v>1</v>
      </c>
    </row>
    <row r="16" spans="1:21" x14ac:dyDescent="0.25">
      <c r="A16" s="336" t="s">
        <v>527</v>
      </c>
      <c r="B16" s="336">
        <f>'[1]totcomp-new'!D18</f>
        <v>2</v>
      </c>
      <c r="C16" s="336">
        <f>'[1]totcomp-new'!I18</f>
        <v>2</v>
      </c>
      <c r="D16" s="336">
        <f>'[1]totcomp-new'!N18</f>
        <v>3</v>
      </c>
      <c r="E16" s="336">
        <f>'[1]totcomp-new'!S18</f>
        <v>1</v>
      </c>
      <c r="F16" s="338">
        <f>'[1]totcomp-new'!X18</f>
        <v>2</v>
      </c>
      <c r="G16" s="338">
        <f>'[1]totcomp-new'!Y18</f>
        <v>0</v>
      </c>
      <c r="H16" s="338">
        <f>'[1]totcomp-new'!Z18</f>
        <v>1</v>
      </c>
      <c r="I16" s="338">
        <f>'[1]totcomp-new'!AA18</f>
        <v>1</v>
      </c>
      <c r="J16" s="338">
        <f>'[1]totcomp-new'!AB18</f>
        <v>0</v>
      </c>
      <c r="K16" s="338">
        <f>'[1]totcomp-new'!AC18</f>
        <v>1</v>
      </c>
      <c r="L16" s="338">
        <f>'[1]totcomp-new'!AD18</f>
        <v>0</v>
      </c>
      <c r="M16" s="338">
        <f>'[1]totcomp-new'!AE18</f>
        <v>0</v>
      </c>
      <c r="N16" s="338">
        <f>'[1]totcomp-new'!AF18</f>
        <v>0</v>
      </c>
      <c r="O16" s="338">
        <f>'[1]totcomp-new'!AG18</f>
        <v>0</v>
      </c>
      <c r="P16" s="338">
        <f>'[1]totcomp-new'!AH18</f>
        <v>0</v>
      </c>
      <c r="Q16" s="338">
        <f>'[1]totcomp-new'!AI18</f>
        <v>0</v>
      </c>
      <c r="R16" s="338">
        <f>'[1]totcomp-new'!AJ18</f>
        <v>1</v>
      </c>
      <c r="S16" s="338">
        <f>'[1]totcomp-new'!AK18</f>
        <v>1</v>
      </c>
      <c r="T16" s="338">
        <f>'[1]totcomp-new'!AL18</f>
        <v>0</v>
      </c>
      <c r="U16" s="337">
        <f>'[2]Tableau 14 yrs reduced'!U16</f>
        <v>1</v>
      </c>
    </row>
    <row r="17" spans="1:21" x14ac:dyDescent="0.25">
      <c r="A17" s="336" t="s">
        <v>528</v>
      </c>
      <c r="B17" s="336">
        <f>'[1]totcomp-new'!D19</f>
        <v>11</v>
      </c>
      <c r="C17" s="336">
        <f>'[1]totcomp-new'!I19</f>
        <v>12</v>
      </c>
      <c r="D17" s="336">
        <f>'[1]totcomp-new'!N19</f>
        <v>10</v>
      </c>
      <c r="E17" s="336">
        <f>'[1]totcomp-new'!S19</f>
        <v>11</v>
      </c>
      <c r="F17" s="338">
        <f>'[1]totcomp-new'!X19</f>
        <v>12</v>
      </c>
      <c r="G17" s="338">
        <f>'[1]totcomp-new'!Y19</f>
        <v>11</v>
      </c>
      <c r="H17" s="338">
        <f>'[1]totcomp-new'!Z19</f>
        <v>12</v>
      </c>
      <c r="I17" s="338">
        <f>'[1]totcomp-new'!AA19</f>
        <v>12</v>
      </c>
      <c r="J17" s="338">
        <f>'[1]totcomp-new'!AB19</f>
        <v>10</v>
      </c>
      <c r="K17" s="338">
        <f>'[1]totcomp-new'!AC19</f>
        <v>11</v>
      </c>
      <c r="L17" s="338">
        <f>'[1]totcomp-new'!AD19</f>
        <v>11</v>
      </c>
      <c r="M17" s="338">
        <f>'[1]totcomp-new'!AE19</f>
        <v>11</v>
      </c>
      <c r="N17" s="338">
        <f>'[1]totcomp-new'!AF19</f>
        <v>11</v>
      </c>
      <c r="O17" s="338">
        <f>'[1]totcomp-new'!AG19</f>
        <v>11</v>
      </c>
      <c r="P17" s="338">
        <f>'[1]totcomp-new'!AH19</f>
        <v>11</v>
      </c>
      <c r="Q17" s="338">
        <f>'[1]totcomp-new'!AI19</f>
        <v>11</v>
      </c>
      <c r="R17" s="338">
        <f>'[1]totcomp-new'!AJ19</f>
        <v>11</v>
      </c>
      <c r="S17" s="338">
        <f>'[1]totcomp-new'!AK19</f>
        <v>10</v>
      </c>
      <c r="T17" s="338">
        <f>'[1]totcomp-new'!AL19</f>
        <v>9</v>
      </c>
      <c r="U17" s="337">
        <f>'[2]Tableau 14 yrs reduced'!U17</f>
        <v>10</v>
      </c>
    </row>
    <row r="18" spans="1:21" x14ac:dyDescent="0.25">
      <c r="A18" s="336" t="s">
        <v>529</v>
      </c>
      <c r="B18" s="336">
        <f>'[1]totcomp-new'!D20</f>
        <v>83</v>
      </c>
      <c r="C18" s="336">
        <f>'[1]totcomp-new'!I20</f>
        <v>79</v>
      </c>
      <c r="D18" s="336">
        <f>'[1]totcomp-new'!N20</f>
        <v>71</v>
      </c>
      <c r="E18" s="336">
        <f>'[1]totcomp-new'!S20</f>
        <v>69</v>
      </c>
      <c r="F18" s="338">
        <f>'[1]totcomp-new'!X20</f>
        <v>53</v>
      </c>
      <c r="G18" s="338">
        <f>'[1]totcomp-new'!Y20</f>
        <v>50</v>
      </c>
      <c r="H18" s="338">
        <f>'[1]totcomp-new'!Z20</f>
        <v>50</v>
      </c>
      <c r="I18" s="338">
        <f>'[1]totcomp-new'!AA20</f>
        <v>52</v>
      </c>
      <c r="J18" s="338">
        <f>'[1]totcomp-new'!AB20</f>
        <v>44</v>
      </c>
      <c r="K18" s="338">
        <f>'[1]totcomp-new'!AC20</f>
        <v>47</v>
      </c>
      <c r="L18" s="338">
        <f>'[1]totcomp-new'!AD20</f>
        <v>42</v>
      </c>
      <c r="M18" s="338">
        <f>'[1]totcomp-new'!AE20</f>
        <v>42</v>
      </c>
      <c r="N18" s="338">
        <f>'[1]totcomp-new'!AF20</f>
        <v>42</v>
      </c>
      <c r="O18" s="338">
        <f>'[1]totcomp-new'!AG20</f>
        <v>42</v>
      </c>
      <c r="P18" s="338">
        <f>'[1]totcomp-new'!AH20</f>
        <v>39</v>
      </c>
      <c r="Q18" s="338">
        <f>'[1]totcomp-new'!AI20</f>
        <v>39</v>
      </c>
      <c r="R18" s="338">
        <f>'[1]totcomp-new'!AJ20</f>
        <v>40</v>
      </c>
      <c r="S18" s="338">
        <f>'[1]totcomp-new'!AK20</f>
        <v>39</v>
      </c>
      <c r="T18" s="338">
        <f>'[1]totcomp-new'!AL20</f>
        <v>36</v>
      </c>
      <c r="U18" s="337">
        <f>'[2]Tableau 14 yrs reduced'!U18</f>
        <v>39</v>
      </c>
    </row>
    <row r="19" spans="1:21" x14ac:dyDescent="0.25">
      <c r="A19" s="336" t="s">
        <v>530</v>
      </c>
      <c r="B19" s="336">
        <f>'[1]totcomp-new'!D14</f>
        <v>56</v>
      </c>
      <c r="C19" s="336">
        <f>'[1]totcomp-new'!I14</f>
        <v>46</v>
      </c>
      <c r="D19" s="336">
        <f>'[1]totcomp-new'!N14</f>
        <v>35</v>
      </c>
      <c r="E19" s="336">
        <f>'[1]totcomp-new'!S14</f>
        <v>29</v>
      </c>
      <c r="F19" s="338">
        <f>'[1]totcomp-new'!X14</f>
        <v>28</v>
      </c>
      <c r="G19" s="338">
        <f>'[1]totcomp-new'!Y14</f>
        <v>28</v>
      </c>
      <c r="H19" s="338">
        <f>'[1]totcomp-new'!Z14</f>
        <v>27</v>
      </c>
      <c r="I19" s="338">
        <f>'[1]totcomp-new'!AA14</f>
        <v>27</v>
      </c>
      <c r="J19" s="338">
        <f>'[1]totcomp-new'!AB14</f>
        <v>25</v>
      </c>
      <c r="K19" s="338">
        <f>'[1]totcomp-new'!AC14</f>
        <v>24</v>
      </c>
      <c r="L19" s="338">
        <f>'[1]totcomp-new'!AD14</f>
        <v>24</v>
      </c>
      <c r="M19" s="338">
        <f>'[1]totcomp-new'!AE14</f>
        <v>23</v>
      </c>
      <c r="N19" s="338">
        <f>'[1]totcomp-new'!AF14</f>
        <v>23</v>
      </c>
      <c r="O19" s="338">
        <f>'[1]totcomp-new'!AG14</f>
        <v>22</v>
      </c>
      <c r="P19" s="338">
        <f>'[1]totcomp-new'!AH14</f>
        <v>22</v>
      </c>
      <c r="Q19" s="338">
        <f>'[1]totcomp-new'!AI14</f>
        <v>21</v>
      </c>
      <c r="R19" s="338">
        <f>'[1]totcomp-new'!AJ14</f>
        <v>20</v>
      </c>
      <c r="S19" s="338">
        <f>'[1]totcomp-new'!AK14</f>
        <v>19</v>
      </c>
      <c r="T19" s="338">
        <f>'[1]totcomp-new'!AL14</f>
        <v>18</v>
      </c>
      <c r="U19" s="337">
        <f>'[2]Tableau 14 yrs reduced'!U19</f>
        <v>18</v>
      </c>
    </row>
    <row r="20" spans="1:21" x14ac:dyDescent="0.25">
      <c r="A20" s="336" t="s">
        <v>531</v>
      </c>
      <c r="B20" s="336">
        <f>'[1]totcomp-new'!D15</f>
        <v>11</v>
      </c>
      <c r="C20" s="336">
        <f>'[1]totcomp-new'!I15</f>
        <v>11</v>
      </c>
      <c r="D20" s="336">
        <f>'[1]totcomp-new'!N15</f>
        <v>9</v>
      </c>
      <c r="E20" s="336">
        <f>'[1]totcomp-new'!S15</f>
        <v>9</v>
      </c>
      <c r="F20" s="338">
        <f>'[1]totcomp-new'!X15</f>
        <v>15</v>
      </c>
      <c r="G20" s="338">
        <f>'[1]totcomp-new'!Y15</f>
        <v>15</v>
      </c>
      <c r="H20" s="338">
        <f>'[1]totcomp-new'!Z15</f>
        <v>14</v>
      </c>
      <c r="I20" s="338">
        <f>'[1]totcomp-new'!AA15</f>
        <v>15</v>
      </c>
      <c r="J20" s="338">
        <f>'[1]totcomp-new'!AB15</f>
        <v>14</v>
      </c>
      <c r="K20" s="338">
        <f>'[1]totcomp-new'!AC15</f>
        <v>14</v>
      </c>
      <c r="L20" s="338">
        <f>'[1]totcomp-new'!AD15</f>
        <v>13</v>
      </c>
      <c r="M20" s="338">
        <f>'[1]totcomp-new'!AE15</f>
        <v>13</v>
      </c>
      <c r="N20" s="338">
        <f>'[1]totcomp-new'!AF15</f>
        <v>13</v>
      </c>
      <c r="O20" s="338">
        <f>'[1]totcomp-new'!AG15</f>
        <v>13</v>
      </c>
      <c r="P20" s="338">
        <f>'[1]totcomp-new'!AH15</f>
        <v>12</v>
      </c>
      <c r="Q20" s="338">
        <f>'[1]totcomp-new'!AI15</f>
        <v>12</v>
      </c>
      <c r="R20" s="338">
        <f>'[1]totcomp-new'!AJ15</f>
        <v>12</v>
      </c>
      <c r="S20" s="338">
        <f>'[1]totcomp-new'!AK15</f>
        <v>12</v>
      </c>
      <c r="T20" s="338">
        <f>'[1]totcomp-new'!AL15</f>
        <v>11</v>
      </c>
      <c r="U20" s="337">
        <f>'[2]Tableau 14 yrs reduced'!U20</f>
        <v>12</v>
      </c>
    </row>
    <row r="21" spans="1:21" x14ac:dyDescent="0.25">
      <c r="A21" s="336" t="s">
        <v>532</v>
      </c>
      <c r="B21" s="336">
        <f>'[1]totcomp-new'!D21</f>
        <v>28</v>
      </c>
      <c r="C21" s="336">
        <f>'[1]totcomp-new'!I21</f>
        <v>28</v>
      </c>
      <c r="D21" s="336">
        <f>'[1]totcomp-new'!N21</f>
        <v>31</v>
      </c>
      <c r="E21" s="336">
        <f>'[1]totcomp-new'!S21</f>
        <v>30</v>
      </c>
      <c r="F21" s="338">
        <f>'[1]totcomp-new'!X21</f>
        <v>40</v>
      </c>
      <c r="G21" s="338">
        <f>'[1]totcomp-new'!Y21</f>
        <v>42</v>
      </c>
      <c r="H21" s="338">
        <f>'[1]totcomp-new'!Z21</f>
        <v>41</v>
      </c>
      <c r="I21" s="338">
        <f>'[1]totcomp-new'!AA21</f>
        <v>45</v>
      </c>
      <c r="J21" s="338">
        <f>'[1]totcomp-new'!AB21</f>
        <v>39</v>
      </c>
      <c r="K21" s="338">
        <f>'[1]totcomp-new'!AC21</f>
        <v>42</v>
      </c>
      <c r="L21" s="338">
        <f>'[1]totcomp-new'!AD21</f>
        <v>41</v>
      </c>
      <c r="M21" s="338">
        <f>'[1]totcomp-new'!AE21</f>
        <v>41</v>
      </c>
      <c r="N21" s="338">
        <f>'[1]totcomp-new'!AF21</f>
        <v>42</v>
      </c>
      <c r="O21" s="338">
        <f>'[1]totcomp-new'!AG21</f>
        <v>42</v>
      </c>
      <c r="P21" s="338">
        <f>'[1]totcomp-new'!AH21</f>
        <v>42</v>
      </c>
      <c r="Q21" s="338">
        <f>'[1]totcomp-new'!AI21</f>
        <v>41</v>
      </c>
      <c r="R21" s="338">
        <f>'[1]totcomp-new'!AJ21</f>
        <v>43</v>
      </c>
      <c r="S21" s="338">
        <f>'[1]totcomp-new'!AK21</f>
        <v>42</v>
      </c>
      <c r="T21" s="338">
        <f>'[1]totcomp-new'!AL21</f>
        <v>40</v>
      </c>
      <c r="U21" s="337">
        <f>'[2]Tableau 14 yrs reduced'!U21</f>
        <v>44</v>
      </c>
    </row>
    <row r="22" spans="1:21" x14ac:dyDescent="0.25">
      <c r="A22" s="336" t="s">
        <v>533</v>
      </c>
      <c r="B22" s="336">
        <f>'[1]totcomp-new'!D22</f>
        <v>41</v>
      </c>
      <c r="C22" s="336">
        <f>'[1]totcomp-new'!I22</f>
        <v>35</v>
      </c>
      <c r="D22" s="336">
        <f>'[1]totcomp-new'!N22</f>
        <v>29</v>
      </c>
      <c r="E22" s="336">
        <f>'[1]totcomp-new'!S22</f>
        <v>25</v>
      </c>
      <c r="F22" s="338">
        <f>'[1]totcomp-new'!X22</f>
        <v>20</v>
      </c>
      <c r="G22" s="338">
        <f>'[1]totcomp-new'!Y22</f>
        <v>20</v>
      </c>
      <c r="H22" s="338">
        <f>'[1]totcomp-new'!Z22</f>
        <v>20</v>
      </c>
      <c r="I22" s="338">
        <f>'[1]totcomp-new'!AA22</f>
        <v>21</v>
      </c>
      <c r="J22" s="338">
        <f>'[1]totcomp-new'!AB22</f>
        <v>19</v>
      </c>
      <c r="K22" s="338">
        <f>'[1]totcomp-new'!AC22</f>
        <v>19</v>
      </c>
      <c r="L22" s="338">
        <f>'[1]totcomp-new'!AD22</f>
        <v>19</v>
      </c>
      <c r="M22" s="338">
        <f>'[1]totcomp-new'!AE22</f>
        <v>18</v>
      </c>
      <c r="N22" s="338">
        <f>'[1]totcomp-new'!AF22</f>
        <v>18</v>
      </c>
      <c r="O22" s="338">
        <f>'[1]totcomp-new'!AG22</f>
        <v>18</v>
      </c>
      <c r="P22" s="338">
        <f>'[1]totcomp-new'!AH22</f>
        <v>18</v>
      </c>
      <c r="Q22" s="338">
        <f>'[1]totcomp-new'!AI22</f>
        <v>16</v>
      </c>
      <c r="R22" s="338">
        <f>'[1]totcomp-new'!AJ22</f>
        <v>16</v>
      </c>
      <c r="S22" s="338">
        <f>'[1]totcomp-new'!AK22</f>
        <v>16</v>
      </c>
      <c r="T22" s="338">
        <f>'[1]totcomp-new'!AL22</f>
        <v>15</v>
      </c>
      <c r="U22" s="337">
        <f>'[2]Tableau 14 yrs reduced'!U22</f>
        <v>15</v>
      </c>
    </row>
    <row r="23" spans="1:21" x14ac:dyDescent="0.25">
      <c r="A23" s="336" t="s">
        <v>534</v>
      </c>
      <c r="B23" s="336">
        <f>'[1]totcomp-new'!D23</f>
        <v>56</v>
      </c>
      <c r="C23" s="336">
        <f>'[1]totcomp-new'!I23</f>
        <v>50</v>
      </c>
      <c r="D23" s="336">
        <f>'[1]totcomp-new'!N23</f>
        <v>40</v>
      </c>
      <c r="E23" s="336">
        <f>'[1]totcomp-new'!S23</f>
        <v>37</v>
      </c>
      <c r="F23" s="338">
        <f>'[1]totcomp-new'!X23</f>
        <v>36</v>
      </c>
      <c r="G23" s="338">
        <f>'[1]totcomp-new'!Y23</f>
        <v>36</v>
      </c>
      <c r="H23" s="338">
        <f>'[1]totcomp-new'!Z23</f>
        <v>35</v>
      </c>
      <c r="I23" s="338">
        <f>'[1]totcomp-new'!AA23</f>
        <v>37</v>
      </c>
      <c r="J23" s="338">
        <f>'[1]totcomp-new'!AB23</f>
        <v>33</v>
      </c>
      <c r="K23" s="338">
        <f>'[1]totcomp-new'!AC23</f>
        <v>32</v>
      </c>
      <c r="L23" s="338">
        <f>'[1]totcomp-new'!AD23</f>
        <v>32</v>
      </c>
      <c r="M23" s="338">
        <f>'[1]totcomp-new'!AE23</f>
        <v>31</v>
      </c>
      <c r="N23" s="338">
        <f>'[1]totcomp-new'!AF23</f>
        <v>32</v>
      </c>
      <c r="O23" s="338">
        <f>'[1]totcomp-new'!AG23</f>
        <v>31</v>
      </c>
      <c r="P23" s="338">
        <f>'[1]totcomp-new'!AH23</f>
        <v>31</v>
      </c>
      <c r="Q23" s="338">
        <f>'[1]totcomp-new'!AI23</f>
        <v>27</v>
      </c>
      <c r="R23" s="338">
        <f>'[1]totcomp-new'!AJ23</f>
        <v>28</v>
      </c>
      <c r="S23" s="338">
        <f>'[1]totcomp-new'!AK23</f>
        <v>28</v>
      </c>
      <c r="T23" s="338">
        <f>'[1]totcomp-new'!AL23</f>
        <v>26</v>
      </c>
      <c r="U23" s="337">
        <f>'[2]Tableau 14 yrs reduced'!U23</f>
        <v>29</v>
      </c>
    </row>
    <row r="24" spans="1:21" x14ac:dyDescent="0.25">
      <c r="A24" s="336" t="s">
        <v>535</v>
      </c>
      <c r="B24" s="336">
        <f>'[1]totcomp-new'!D24</f>
        <v>30</v>
      </c>
      <c r="C24" s="336">
        <f>'[1]totcomp-new'!I24</f>
        <v>26</v>
      </c>
      <c r="D24" s="336">
        <f>'[1]totcomp-new'!N24</f>
        <v>26</v>
      </c>
      <c r="E24" s="336">
        <f>'[1]totcomp-new'!S24</f>
        <v>20</v>
      </c>
      <c r="F24" s="338">
        <f>'[1]totcomp-new'!X24</f>
        <v>19</v>
      </c>
      <c r="G24" s="338">
        <f>'[1]totcomp-new'!Y24</f>
        <v>19</v>
      </c>
      <c r="H24" s="338">
        <f>'[1]totcomp-new'!Z24</f>
        <v>18</v>
      </c>
      <c r="I24" s="338">
        <f>'[1]totcomp-new'!AA24</f>
        <v>15</v>
      </c>
      <c r="J24" s="338">
        <f>'[1]totcomp-new'!AB24</f>
        <v>13</v>
      </c>
      <c r="K24" s="338">
        <f>'[1]totcomp-new'!AC24</f>
        <v>13</v>
      </c>
      <c r="L24" s="338">
        <f>'[1]totcomp-new'!AD24</f>
        <v>12</v>
      </c>
      <c r="M24" s="338">
        <f>'[1]totcomp-new'!AE24</f>
        <v>12</v>
      </c>
      <c r="N24" s="338">
        <f>'[1]totcomp-new'!AF24</f>
        <v>11</v>
      </c>
      <c r="O24" s="338">
        <f>'[1]totcomp-new'!AG24</f>
        <v>11</v>
      </c>
      <c r="P24" s="338">
        <f>'[1]totcomp-new'!AH24</f>
        <v>10</v>
      </c>
      <c r="Q24" s="338">
        <f>'[1]totcomp-new'!AI24</f>
        <v>9</v>
      </c>
      <c r="R24" s="338">
        <f>'[1]totcomp-new'!AJ24</f>
        <v>8</v>
      </c>
      <c r="S24" s="338">
        <f>'[1]totcomp-new'!AK24</f>
        <v>7</v>
      </c>
      <c r="T24" s="338">
        <f>'[1]totcomp-new'!AL24</f>
        <v>7</v>
      </c>
      <c r="U24" s="337">
        <f>'[2]Tableau 14 yrs reduced'!U24</f>
        <v>7</v>
      </c>
    </row>
    <row r="25" spans="1:21" x14ac:dyDescent="0.25">
      <c r="A25" s="336" t="s">
        <v>536</v>
      </c>
      <c r="B25" s="336">
        <f>'[1]totcomp-new'!D25</f>
        <v>29</v>
      </c>
      <c r="C25" s="336">
        <f>'[1]totcomp-new'!I25</f>
        <v>34</v>
      </c>
      <c r="D25" s="336">
        <f>'[1]totcomp-new'!N25</f>
        <v>30</v>
      </c>
      <c r="E25" s="336">
        <f>'[1]totcomp-new'!S25</f>
        <v>29</v>
      </c>
      <c r="F25" s="338">
        <f>'[1]totcomp-new'!X25</f>
        <v>26</v>
      </c>
      <c r="G25" s="338">
        <f>'[1]totcomp-new'!Y25</f>
        <v>25</v>
      </c>
      <c r="H25" s="338">
        <f>'[1]totcomp-new'!Z25</f>
        <v>25</v>
      </c>
      <c r="I25" s="338">
        <f>'[1]totcomp-new'!AA25</f>
        <v>26</v>
      </c>
      <c r="J25" s="338">
        <f>'[1]totcomp-new'!AB25</f>
        <v>25</v>
      </c>
      <c r="K25" s="338">
        <f>'[1]totcomp-new'!AC25</f>
        <v>25</v>
      </c>
      <c r="L25" s="338">
        <f>'[1]totcomp-new'!AD25</f>
        <v>24</v>
      </c>
      <c r="M25" s="338">
        <f>'[1]totcomp-new'!AE25</f>
        <v>23</v>
      </c>
      <c r="N25" s="338">
        <f>'[1]totcomp-new'!AF25</f>
        <v>23</v>
      </c>
      <c r="O25" s="338">
        <f>'[1]totcomp-new'!AG25</f>
        <v>24</v>
      </c>
      <c r="P25" s="338">
        <f>'[1]totcomp-new'!AH25</f>
        <v>23</v>
      </c>
      <c r="Q25" s="338">
        <f>'[1]totcomp-new'!AI25</f>
        <v>23</v>
      </c>
      <c r="R25" s="338">
        <f>'[1]totcomp-new'!AJ25</f>
        <v>21</v>
      </c>
      <c r="S25" s="338">
        <f>'[1]totcomp-new'!AK25</f>
        <v>21</v>
      </c>
      <c r="T25" s="338">
        <f>'[1]totcomp-new'!AL25</f>
        <v>19</v>
      </c>
      <c r="U25" s="337">
        <f>'[2]Tableau 14 yrs reduced'!U25</f>
        <v>20</v>
      </c>
    </row>
    <row r="26" spans="1:21" x14ac:dyDescent="0.25">
      <c r="A26" s="336" t="s">
        <v>537</v>
      </c>
      <c r="B26" s="336">
        <f>'[1]totcomp-new'!D26</f>
        <v>63</v>
      </c>
      <c r="C26" s="336">
        <f>'[1]totcomp-new'!I26</f>
        <v>54</v>
      </c>
      <c r="D26" s="336">
        <f>'[1]totcomp-new'!N26</f>
        <v>51</v>
      </c>
      <c r="E26" s="336">
        <f>'[1]totcomp-new'!S26</f>
        <v>44</v>
      </c>
      <c r="F26" s="338">
        <f>'[1]totcomp-new'!X26</f>
        <v>36</v>
      </c>
      <c r="G26" s="338">
        <f>'[1]totcomp-new'!Y26</f>
        <v>35</v>
      </c>
      <c r="H26" s="338">
        <f>'[1]totcomp-new'!Z26</f>
        <v>34</v>
      </c>
      <c r="I26" s="338">
        <f>'[1]totcomp-new'!AA26</f>
        <v>36</v>
      </c>
      <c r="J26" s="338">
        <f>'[1]totcomp-new'!AB26</f>
        <v>32</v>
      </c>
      <c r="K26" s="338">
        <f>'[1]totcomp-new'!AC26</f>
        <v>31</v>
      </c>
      <c r="L26" s="338">
        <f>'[1]totcomp-new'!AD26</f>
        <v>31</v>
      </c>
      <c r="M26" s="338">
        <f>'[1]totcomp-new'!AE26</f>
        <v>31</v>
      </c>
      <c r="N26" s="338">
        <f>'[1]totcomp-new'!AF26</f>
        <v>31</v>
      </c>
      <c r="O26" s="338">
        <f>'[1]totcomp-new'!AG26</f>
        <v>31</v>
      </c>
      <c r="P26" s="338">
        <f>'[1]totcomp-new'!AH26</f>
        <v>31</v>
      </c>
      <c r="Q26" s="338">
        <f>'[1]totcomp-new'!AI26</f>
        <v>30</v>
      </c>
      <c r="R26" s="338">
        <f>'[1]totcomp-new'!AJ26</f>
        <v>30</v>
      </c>
      <c r="S26" s="338">
        <f>'[1]totcomp-new'!AK26</f>
        <v>29</v>
      </c>
      <c r="T26" s="338">
        <f>'[1]totcomp-new'!AL26</f>
        <v>28</v>
      </c>
      <c r="U26" s="337">
        <f>'[2]Tableau 14 yrs reduced'!U26</f>
        <v>31</v>
      </c>
    </row>
    <row r="27" spans="1:21" x14ac:dyDescent="0.25">
      <c r="A27" s="336" t="s">
        <v>538</v>
      </c>
      <c r="B27" s="336">
        <f>'[1]totcomp-new'!D27</f>
        <v>74</v>
      </c>
      <c r="C27" s="336">
        <f>'[1]totcomp-new'!I27</f>
        <v>70</v>
      </c>
      <c r="D27" s="336">
        <f>'[1]totcomp-new'!N27</f>
        <v>56</v>
      </c>
      <c r="E27" s="336">
        <f>'[1]totcomp-new'!S27</f>
        <v>48</v>
      </c>
      <c r="F27" s="338">
        <f>'[1]totcomp-new'!X27</f>
        <v>46</v>
      </c>
      <c r="G27" s="338">
        <f>'[1]totcomp-new'!Y27</f>
        <v>49</v>
      </c>
      <c r="H27" s="338">
        <f>'[1]totcomp-new'!Z27</f>
        <v>49</v>
      </c>
      <c r="I27" s="338">
        <f>'[1]totcomp-new'!AA27</f>
        <v>51</v>
      </c>
      <c r="J27" s="338">
        <f>'[1]totcomp-new'!AB27</f>
        <v>44</v>
      </c>
      <c r="K27" s="338">
        <f>'[1]totcomp-new'!AC27</f>
        <v>45</v>
      </c>
      <c r="L27" s="338">
        <f>'[1]totcomp-new'!AD27</f>
        <v>43</v>
      </c>
      <c r="M27" s="338">
        <f>'[1]totcomp-new'!AE27</f>
        <v>44</v>
      </c>
      <c r="N27" s="338">
        <f>'[1]totcomp-new'!AF27</f>
        <v>46</v>
      </c>
      <c r="O27" s="338">
        <f>'[1]totcomp-new'!AG27</f>
        <v>47</v>
      </c>
      <c r="P27" s="338">
        <f>'[1]totcomp-new'!AH27</f>
        <v>55</v>
      </c>
      <c r="Q27" s="338">
        <f>'[1]totcomp-new'!AI27</f>
        <v>53</v>
      </c>
      <c r="R27" s="338">
        <f>'[1]totcomp-new'!AJ27</f>
        <v>60</v>
      </c>
      <c r="S27" s="338">
        <f>'[1]totcomp-new'!AK27</f>
        <v>59</v>
      </c>
      <c r="T27" s="338">
        <f>'[1]totcomp-new'!AL27</f>
        <v>53</v>
      </c>
      <c r="U27" s="337">
        <f>'[2]Tableau 14 yrs reduced'!U27</f>
        <v>55</v>
      </c>
    </row>
    <row r="28" spans="1:21" x14ac:dyDescent="0.25">
      <c r="A28" s="339" t="s">
        <v>539</v>
      </c>
      <c r="B28" s="336"/>
      <c r="C28" s="336"/>
      <c r="D28" s="336"/>
      <c r="E28" s="336"/>
      <c r="F28" s="338"/>
      <c r="G28" s="338"/>
      <c r="H28" s="338"/>
      <c r="I28" s="338"/>
      <c r="J28" s="338"/>
      <c r="K28" s="338"/>
      <c r="L28" s="338"/>
      <c r="M28" s="338"/>
      <c r="N28" s="338"/>
      <c r="O28" s="338"/>
      <c r="P28" s="338"/>
      <c r="Q28" s="338"/>
      <c r="R28" s="338"/>
      <c r="S28" s="338"/>
      <c r="T28" s="338"/>
      <c r="U28" s="337"/>
    </row>
    <row r="29" spans="1:21" x14ac:dyDescent="0.25">
      <c r="A29" s="340" t="s">
        <v>540</v>
      </c>
      <c r="B29" s="336">
        <f>'[1]totcomp-new'!D28</f>
        <v>318</v>
      </c>
      <c r="C29" s="336">
        <f>'[1]totcomp-new'!I28</f>
        <v>324</v>
      </c>
      <c r="D29" s="336">
        <f>'[1]totcomp-new'!N28</f>
        <v>317</v>
      </c>
      <c r="E29" s="336">
        <f>'[1]totcomp-new'!S28</f>
        <v>300</v>
      </c>
      <c r="F29" s="338">
        <f>'[1]totcomp-new'!X28</f>
        <v>280</v>
      </c>
      <c r="G29" s="338">
        <f>'[1]totcomp-new'!Y28</f>
        <v>275</v>
      </c>
      <c r="H29" s="338">
        <f>'[1]totcomp-new'!Z28</f>
        <v>272</v>
      </c>
      <c r="I29" s="338">
        <f>'[1]totcomp-new'!AA28</f>
        <v>267</v>
      </c>
      <c r="J29" s="338">
        <f>'[1]totcomp-new'!AB28</f>
        <v>260</v>
      </c>
      <c r="K29" s="338">
        <f>'[1]totcomp-new'!AC28</f>
        <v>258</v>
      </c>
      <c r="L29" s="338">
        <f>'[1]totcomp-new'!AD28</f>
        <v>251</v>
      </c>
      <c r="M29" s="338">
        <f>'[1]totcomp-new'!AE28</f>
        <v>247</v>
      </c>
      <c r="N29" s="338">
        <f>'[1]totcomp-new'!AF28</f>
        <v>241</v>
      </c>
      <c r="O29" s="338">
        <f>'[1]totcomp-new'!AG28</f>
        <v>239</v>
      </c>
      <c r="P29" s="338">
        <f>'[1]totcomp-new'!AH28</f>
        <v>232</v>
      </c>
      <c r="Q29" s="338">
        <f>'[1]totcomp-new'!AI28</f>
        <v>226</v>
      </c>
      <c r="R29" s="338">
        <f>'[1]totcomp-new'!AJ28</f>
        <v>220</v>
      </c>
      <c r="S29" s="338">
        <f>'[1]totcomp-new'!AK28</f>
        <v>216</v>
      </c>
      <c r="T29" s="338">
        <f>'[1]totcomp-new'!AL28</f>
        <v>213</v>
      </c>
      <c r="U29" s="337">
        <f>'[2]Tableau 14 yrs reduced'!U29</f>
        <v>211</v>
      </c>
    </row>
    <row r="30" spans="1:21" x14ac:dyDescent="0.25">
      <c r="A30" s="340" t="s">
        <v>541</v>
      </c>
      <c r="B30" s="336">
        <f>'[1]totcomp-new'!D29</f>
        <v>409</v>
      </c>
      <c r="C30" s="336">
        <f>'[1]totcomp-new'!I29</f>
        <v>371</v>
      </c>
      <c r="D30" s="336">
        <f>'[1]totcomp-new'!N29</f>
        <v>288</v>
      </c>
      <c r="E30" s="336">
        <f>'[1]totcomp-new'!S29</f>
        <v>260</v>
      </c>
      <c r="F30" s="338">
        <f>'[1]totcomp-new'!X29</f>
        <v>225</v>
      </c>
      <c r="G30" s="338">
        <f>'[1]totcomp-new'!Y29</f>
        <v>217</v>
      </c>
      <c r="H30" s="338">
        <f>'[1]totcomp-new'!Z29</f>
        <v>211</v>
      </c>
      <c r="I30" s="338">
        <f>'[1]totcomp-new'!AA29</f>
        <v>208</v>
      </c>
      <c r="J30" s="338">
        <f>'[1]totcomp-new'!AB29</f>
        <v>190</v>
      </c>
      <c r="K30" s="338">
        <f>'[1]totcomp-new'!AC29</f>
        <v>187</v>
      </c>
      <c r="L30" s="338">
        <f>'[1]totcomp-new'!AD29</f>
        <v>177</v>
      </c>
      <c r="M30" s="338">
        <f>'[1]totcomp-new'!AE29</f>
        <v>173</v>
      </c>
      <c r="N30" s="338">
        <f>'[1]totcomp-new'!AF29</f>
        <v>169</v>
      </c>
      <c r="O30" s="338">
        <f>'[1]totcomp-new'!AG29</f>
        <v>161</v>
      </c>
      <c r="P30" s="338">
        <f>'[1]totcomp-new'!AH29</f>
        <v>156</v>
      </c>
      <c r="Q30" s="338">
        <f>'[1]totcomp-new'!AI29</f>
        <v>145</v>
      </c>
      <c r="R30" s="338">
        <f>'[1]totcomp-new'!AJ29</f>
        <v>142</v>
      </c>
      <c r="S30" s="338">
        <f>'[1]totcomp-new'!AK29</f>
        <v>137</v>
      </c>
      <c r="T30" s="338">
        <f>'[1]totcomp-new'!AL29</f>
        <v>129</v>
      </c>
      <c r="U30" s="337">
        <f>'[2]Tableau 14 yrs reduced'!U30</f>
        <v>131</v>
      </c>
    </row>
    <row r="31" spans="1:21" x14ac:dyDescent="0.25">
      <c r="A31" s="340" t="s">
        <v>542</v>
      </c>
      <c r="B31" s="336">
        <f>'[1]totcomp-new'!D30</f>
        <v>101</v>
      </c>
      <c r="C31" s="336">
        <f>'[1]totcomp-new'!I30</f>
        <v>97</v>
      </c>
      <c r="D31" s="336">
        <f>'[1]totcomp-new'!N30</f>
        <v>95</v>
      </c>
      <c r="E31" s="336">
        <f>'[1]totcomp-new'!S30</f>
        <v>95</v>
      </c>
      <c r="F31" s="338">
        <f>'[1]totcomp-new'!X30</f>
        <v>72</v>
      </c>
      <c r="G31" s="338">
        <f>'[1]totcomp-new'!Y30</f>
        <v>65</v>
      </c>
      <c r="H31" s="338">
        <f>'[1]totcomp-new'!Z30</f>
        <v>66</v>
      </c>
      <c r="I31" s="338">
        <f>'[1]totcomp-new'!AA30</f>
        <v>69</v>
      </c>
      <c r="J31" s="338">
        <f>'[1]totcomp-new'!AB30</f>
        <v>58</v>
      </c>
      <c r="K31" s="338">
        <f>'[1]totcomp-new'!AC30</f>
        <v>62</v>
      </c>
      <c r="L31" s="338">
        <f>'[1]totcomp-new'!AD30</f>
        <v>56</v>
      </c>
      <c r="M31" s="338">
        <f>'[1]totcomp-new'!AE30</f>
        <v>56</v>
      </c>
      <c r="N31" s="338">
        <f>'[1]totcomp-new'!AF30</f>
        <v>56</v>
      </c>
      <c r="O31" s="338">
        <f>'[1]totcomp-new'!AG30</f>
        <v>55</v>
      </c>
      <c r="P31" s="338">
        <f>'[1]totcomp-new'!AH30</f>
        <v>52</v>
      </c>
      <c r="Q31" s="338">
        <f>'[1]totcomp-new'!AI30</f>
        <v>53</v>
      </c>
      <c r="R31" s="338">
        <f>'[1]totcomp-new'!AJ30</f>
        <v>54</v>
      </c>
      <c r="S31" s="338">
        <f>'[1]totcomp-new'!AK30</f>
        <v>51</v>
      </c>
      <c r="T31" s="338">
        <f>'[1]totcomp-new'!AL30</f>
        <v>47</v>
      </c>
      <c r="U31" s="337">
        <f>'[2]Tableau 14 yrs reduced'!U31</f>
        <v>51</v>
      </c>
    </row>
    <row r="32" spans="1:21" x14ac:dyDescent="0.25">
      <c r="A32" s="340" t="s">
        <v>534</v>
      </c>
      <c r="B32" s="336">
        <f>'[1]totcomp-new'!D31</f>
        <v>193</v>
      </c>
      <c r="C32" s="336">
        <f>'[1]totcomp-new'!I31</f>
        <v>169</v>
      </c>
      <c r="D32" s="336">
        <f>'[1]totcomp-new'!N31</f>
        <v>143</v>
      </c>
      <c r="E32" s="336">
        <f>'[1]totcomp-new'!S31</f>
        <v>131</v>
      </c>
      <c r="F32" s="338">
        <f>'[1]totcomp-new'!X31</f>
        <v>138</v>
      </c>
      <c r="G32" s="338">
        <f>'[1]totcomp-new'!Y31</f>
        <v>140</v>
      </c>
      <c r="H32" s="338">
        <f>'[1]totcomp-new'!Z31</f>
        <v>138</v>
      </c>
      <c r="I32" s="338">
        <f>'[1]totcomp-new'!AA31</f>
        <v>144</v>
      </c>
      <c r="J32" s="338">
        <f>'[1]totcomp-new'!AB31</f>
        <v>130</v>
      </c>
      <c r="K32" s="338">
        <f>'[1]totcomp-new'!AC31</f>
        <v>132</v>
      </c>
      <c r="L32" s="338">
        <f>'[1]totcomp-new'!AD31</f>
        <v>129</v>
      </c>
      <c r="M32" s="338">
        <f>'[1]totcomp-new'!AE31</f>
        <v>126</v>
      </c>
      <c r="N32" s="338">
        <f>'[1]totcomp-new'!AF31</f>
        <v>128</v>
      </c>
      <c r="O32" s="338">
        <f>'[1]totcomp-new'!AG31</f>
        <v>126</v>
      </c>
      <c r="P32" s="338">
        <f>'[1]totcomp-new'!AH31</f>
        <v>124</v>
      </c>
      <c r="Q32" s="338">
        <f>'[1]totcomp-new'!AI31</f>
        <v>118</v>
      </c>
      <c r="R32" s="338">
        <f>'[1]totcomp-new'!AJ31</f>
        <v>120</v>
      </c>
      <c r="S32" s="338">
        <f>'[1]totcomp-new'!AK31</f>
        <v>117</v>
      </c>
      <c r="T32" s="338">
        <f>'[1]totcomp-new'!AL31</f>
        <v>111</v>
      </c>
      <c r="U32" s="337">
        <f>'[2]Tableau 14 yrs reduced'!U32</f>
        <v>118</v>
      </c>
    </row>
    <row r="33" spans="1:21" x14ac:dyDescent="0.25">
      <c r="A33" s="340" t="s">
        <v>543</v>
      </c>
      <c r="B33" s="336">
        <f>'[1]totcomp-new'!D32</f>
        <v>123</v>
      </c>
      <c r="C33" s="336">
        <f>'[1]totcomp-new'!I32</f>
        <v>114</v>
      </c>
      <c r="D33" s="336">
        <f>'[1]totcomp-new'!N32</f>
        <v>106</v>
      </c>
      <c r="E33" s="336">
        <f>'[1]totcomp-new'!S32</f>
        <v>93</v>
      </c>
      <c r="F33" s="338">
        <f>'[1]totcomp-new'!X32</f>
        <v>81</v>
      </c>
      <c r="G33" s="338">
        <f>'[1]totcomp-new'!Y32</f>
        <v>79</v>
      </c>
      <c r="H33" s="338">
        <f>'[1]totcomp-new'!Z32</f>
        <v>78</v>
      </c>
      <c r="I33" s="338">
        <f>'[1]totcomp-new'!AA32</f>
        <v>77</v>
      </c>
      <c r="J33" s="338">
        <f>'[1]totcomp-new'!AB32</f>
        <v>70</v>
      </c>
      <c r="K33" s="338">
        <f>'[1]totcomp-new'!AC32</f>
        <v>69</v>
      </c>
      <c r="L33" s="338">
        <f>'[1]totcomp-new'!AD32</f>
        <v>67</v>
      </c>
      <c r="M33" s="338">
        <f>'[1]totcomp-new'!AE32</f>
        <v>66</v>
      </c>
      <c r="N33" s="338">
        <f>'[1]totcomp-new'!AF32</f>
        <v>66</v>
      </c>
      <c r="O33" s="338">
        <f>'[1]totcomp-new'!AG32</f>
        <v>66</v>
      </c>
      <c r="P33" s="338">
        <f>'[1]totcomp-new'!AH32</f>
        <v>64</v>
      </c>
      <c r="Q33" s="338">
        <f>'[1]totcomp-new'!AI32</f>
        <v>63</v>
      </c>
      <c r="R33" s="338">
        <f>'[1]totcomp-new'!AJ32</f>
        <v>60</v>
      </c>
      <c r="S33" s="338">
        <f>'[1]totcomp-new'!AK32</f>
        <v>57</v>
      </c>
      <c r="T33" s="338">
        <f>'[1]totcomp-new'!AL32</f>
        <v>55</v>
      </c>
      <c r="U33" s="337">
        <f>'[2]Tableau 14 yrs reduced'!U33</f>
        <v>57</v>
      </c>
    </row>
    <row r="34" spans="1:21" x14ac:dyDescent="0.25">
      <c r="A34" s="340" t="s">
        <v>538</v>
      </c>
      <c r="B34" s="336">
        <f>'[1]totcomp-new'!D33</f>
        <v>74</v>
      </c>
      <c r="C34" s="336">
        <f>'[1]totcomp-new'!I33</f>
        <v>70</v>
      </c>
      <c r="D34" s="336">
        <f>'[1]totcomp-new'!N33</f>
        <v>56</v>
      </c>
      <c r="E34" s="336">
        <f>'[1]totcomp-new'!S33</f>
        <v>48</v>
      </c>
      <c r="F34" s="338">
        <f>'[1]totcomp-new'!X33</f>
        <v>46</v>
      </c>
      <c r="G34" s="338">
        <f>'[1]totcomp-new'!Y33</f>
        <v>49</v>
      </c>
      <c r="H34" s="338">
        <f>'[1]totcomp-new'!Z33</f>
        <v>49</v>
      </c>
      <c r="I34" s="338">
        <f>'[1]totcomp-new'!AA33</f>
        <v>51</v>
      </c>
      <c r="J34" s="338">
        <f>'[1]totcomp-new'!AB33</f>
        <v>44</v>
      </c>
      <c r="K34" s="338">
        <f>'[1]totcomp-new'!AC33</f>
        <v>45</v>
      </c>
      <c r="L34" s="338">
        <f>'[1]totcomp-new'!AD33</f>
        <v>43</v>
      </c>
      <c r="M34" s="338">
        <f>'[1]totcomp-new'!AE33</f>
        <v>44</v>
      </c>
      <c r="N34" s="338">
        <f>'[1]totcomp-new'!AF33</f>
        <v>46</v>
      </c>
      <c r="O34" s="338">
        <f>'[1]totcomp-new'!AG33</f>
        <v>47</v>
      </c>
      <c r="P34" s="338">
        <f>'[1]totcomp-new'!AH33</f>
        <v>55</v>
      </c>
      <c r="Q34" s="338">
        <f>'[1]totcomp-new'!AI33</f>
        <v>53</v>
      </c>
      <c r="R34" s="338">
        <f>'[1]totcomp-new'!AJ33</f>
        <v>60</v>
      </c>
      <c r="S34" s="338">
        <f>'[1]totcomp-new'!AK33</f>
        <v>59</v>
      </c>
      <c r="T34" s="338">
        <f>'[1]totcomp-new'!AL33</f>
        <v>53</v>
      </c>
      <c r="U34" s="337">
        <f>'[2]Tableau 14 yrs reduced'!U34</f>
        <v>55</v>
      </c>
    </row>
    <row r="35" spans="1:21" x14ac:dyDescent="0.25">
      <c r="A35" s="341" t="s">
        <v>544</v>
      </c>
      <c r="B35" s="342">
        <f>'[1]totcomp-new'!D34</f>
        <v>1217</v>
      </c>
      <c r="C35" s="342">
        <f>'[1]totcomp-new'!I34</f>
        <v>1145</v>
      </c>
      <c r="D35" s="342">
        <f>'[1]totcomp-new'!N34</f>
        <v>1005</v>
      </c>
      <c r="E35" s="342">
        <f>'[1]totcomp-new'!S34</f>
        <v>928</v>
      </c>
      <c r="F35" s="343">
        <f>'[1]totcomp-new'!X34</f>
        <v>842</v>
      </c>
      <c r="G35" s="343">
        <f>'[1]totcomp-new'!Y34</f>
        <v>826</v>
      </c>
      <c r="H35" s="343">
        <f>'[1]totcomp-new'!Z34</f>
        <v>814</v>
      </c>
      <c r="I35" s="343">
        <f>'[1]totcomp-new'!AA34</f>
        <v>815</v>
      </c>
      <c r="J35" s="343">
        <f>'[1]totcomp-new'!AB34</f>
        <v>751</v>
      </c>
      <c r="K35" s="343">
        <f>'[1]totcomp-new'!AC34</f>
        <v>753</v>
      </c>
      <c r="L35" s="343">
        <f>'[1]totcomp-new'!AD34</f>
        <v>723</v>
      </c>
      <c r="M35" s="343">
        <f>'[1]totcomp-new'!AE34</f>
        <v>713</v>
      </c>
      <c r="N35" s="343">
        <f>'[1]totcomp-new'!AF34</f>
        <v>705</v>
      </c>
      <c r="O35" s="343">
        <f>'[1]totcomp-new'!AG34</f>
        <v>694</v>
      </c>
      <c r="P35" s="343">
        <f>'[1]totcomp-new'!AH34</f>
        <v>684</v>
      </c>
      <c r="Q35" s="343">
        <f>'[1]totcomp-new'!AI34</f>
        <v>657</v>
      </c>
      <c r="R35" s="343">
        <f>'[1]totcomp-new'!AJ34</f>
        <v>656</v>
      </c>
      <c r="S35" s="343">
        <f>'[1]totcomp-new'!AK34</f>
        <v>638</v>
      </c>
      <c r="T35" s="343">
        <f>'[1]totcomp-new'!AL34</f>
        <v>608</v>
      </c>
      <c r="U35" s="344">
        <f>'[2]Tableau 14 yrs reduced'!U35</f>
        <v>624</v>
      </c>
    </row>
    <row r="37" spans="1:21" s="331" customFormat="1" ht="14.25" x14ac:dyDescent="0.2">
      <c r="A37" s="596" t="s">
        <v>514</v>
      </c>
      <c r="B37" s="593" t="s">
        <v>407</v>
      </c>
      <c r="C37" s="594"/>
      <c r="D37" s="594"/>
      <c r="E37" s="594"/>
      <c r="F37" s="594"/>
      <c r="G37" s="594"/>
      <c r="H37" s="594"/>
      <c r="I37" s="594"/>
      <c r="J37" s="594"/>
      <c r="K37" s="594"/>
      <c r="L37" s="594"/>
      <c r="M37" s="594"/>
      <c r="N37" s="594"/>
      <c r="O37" s="594"/>
      <c r="P37" s="594"/>
      <c r="Q37" s="594"/>
      <c r="R37" s="594"/>
      <c r="S37" s="594"/>
      <c r="T37" s="594"/>
      <c r="U37" s="595"/>
    </row>
    <row r="38" spans="1:21" s="331" customFormat="1" ht="14.25" x14ac:dyDescent="0.2">
      <c r="A38" s="596"/>
      <c r="B38" s="332">
        <v>1980</v>
      </c>
      <c r="C38" s="332">
        <v>1985</v>
      </c>
      <c r="D38" s="332">
        <v>1990</v>
      </c>
      <c r="E38" s="332">
        <v>1995</v>
      </c>
      <c r="F38" s="332">
        <v>2000</v>
      </c>
      <c r="G38" s="332">
        <v>2001</v>
      </c>
      <c r="H38" s="332">
        <v>2002</v>
      </c>
      <c r="I38" s="332">
        <v>2003</v>
      </c>
      <c r="J38" s="332">
        <v>2004</v>
      </c>
      <c r="K38" s="332">
        <v>2005</v>
      </c>
      <c r="L38" s="332">
        <v>2006</v>
      </c>
      <c r="M38" s="332">
        <v>2007</v>
      </c>
      <c r="N38" s="332">
        <v>2008</v>
      </c>
      <c r="O38" s="332">
        <v>2009</v>
      </c>
      <c r="P38" s="332">
        <v>2010</v>
      </c>
      <c r="Q38" s="332">
        <v>2011</v>
      </c>
      <c r="R38" s="332">
        <v>2012</v>
      </c>
      <c r="S38" s="332">
        <f>R38+1</f>
        <v>2013</v>
      </c>
      <c r="T38" s="332">
        <f>S38+1</f>
        <v>2014</v>
      </c>
      <c r="U38" s="332">
        <f>T38+1</f>
        <v>2015</v>
      </c>
    </row>
    <row r="39" spans="1:21" x14ac:dyDescent="0.25">
      <c r="A39" s="333" t="s">
        <v>515</v>
      </c>
      <c r="B39" s="334"/>
      <c r="C39" s="334"/>
      <c r="D39" s="334"/>
      <c r="E39" s="334"/>
      <c r="F39" s="334"/>
      <c r="G39" s="334"/>
      <c r="H39" s="334"/>
      <c r="I39" s="334"/>
      <c r="J39" s="334"/>
      <c r="K39" s="334"/>
      <c r="L39" s="334"/>
      <c r="M39" s="334"/>
      <c r="N39" s="334"/>
      <c r="O39" s="334"/>
      <c r="P39" s="334"/>
      <c r="Q39" s="334"/>
      <c r="R39" s="334"/>
      <c r="S39" s="334"/>
      <c r="T39" s="334"/>
      <c r="U39" s="334"/>
    </row>
    <row r="40" spans="1:21" x14ac:dyDescent="0.25">
      <c r="A40" s="336" t="s">
        <v>516</v>
      </c>
      <c r="B40" s="336">
        <f>'[1]totcomp-new'!D44</f>
        <v>6</v>
      </c>
      <c r="C40" s="336">
        <f>'[1]totcomp-new'!I44</f>
        <v>7</v>
      </c>
      <c r="D40" s="336">
        <f>'[1]totcomp-new'!N44</f>
        <v>8</v>
      </c>
      <c r="E40" s="336">
        <f>'[1]totcomp-new'!S44</f>
        <v>9</v>
      </c>
      <c r="F40" s="336">
        <f>'[1]totcomp-new'!X44</f>
        <v>10</v>
      </c>
      <c r="G40" s="336">
        <f>'[1]totcomp-new'!Y44</f>
        <v>11</v>
      </c>
      <c r="H40" s="336">
        <f>'[1]totcomp-new'!Z44</f>
        <v>12</v>
      </c>
      <c r="I40" s="336">
        <f>'[1]totcomp-new'!AA44</f>
        <v>13</v>
      </c>
      <c r="J40" s="336">
        <f>'[1]totcomp-new'!AB44</f>
        <v>13</v>
      </c>
      <c r="K40" s="345">
        <f>'[1]totcomp-new'!AC44</f>
        <v>14</v>
      </c>
      <c r="L40" s="338">
        <f>'[1]totcomp-new'!AD44</f>
        <v>14</v>
      </c>
      <c r="M40" s="338">
        <f>'[1]totcomp-new'!AE44</f>
        <v>15</v>
      </c>
      <c r="N40" s="338">
        <f>'[1]totcomp-new'!AF44</f>
        <v>15</v>
      </c>
      <c r="O40" s="338">
        <f>'[1]totcomp-new'!AG44</f>
        <v>16</v>
      </c>
      <c r="P40" s="338">
        <f>'[1]totcomp-new'!AH44</f>
        <v>16</v>
      </c>
      <c r="Q40" s="338">
        <f>'[1]totcomp-new'!AI44</f>
        <v>16</v>
      </c>
      <c r="R40" s="338">
        <f>'[1]totcomp-new'!AJ44</f>
        <v>17</v>
      </c>
      <c r="S40" s="338">
        <f>'[1]totcomp-new'!AK44</f>
        <v>17</v>
      </c>
      <c r="T40" s="338">
        <f>'[1]totcomp-new'!AL44</f>
        <v>18</v>
      </c>
      <c r="U40" s="337">
        <f>'[2]Tableau 14 yrs reduced'!U40</f>
        <v>18</v>
      </c>
    </row>
    <row r="41" spans="1:21" x14ac:dyDescent="0.25">
      <c r="A41" s="336" t="s">
        <v>517</v>
      </c>
      <c r="B41" s="336">
        <f>'[1]totcomp-new'!D45</f>
        <v>9</v>
      </c>
      <c r="C41" s="336">
        <f>'[1]totcomp-new'!I45</f>
        <v>7</v>
      </c>
      <c r="D41" s="336">
        <f>'[1]totcomp-new'!N45</f>
        <v>6</v>
      </c>
      <c r="E41" s="345">
        <f>'[1]totcomp-new'!S45</f>
        <v>5</v>
      </c>
      <c r="F41" s="345">
        <f>'[1]totcomp-new'!X45</f>
        <v>4</v>
      </c>
      <c r="G41" s="338">
        <f>'[1]totcomp-new'!Y45</f>
        <v>4</v>
      </c>
      <c r="H41" s="338">
        <f>'[1]totcomp-new'!Z45</f>
        <v>4</v>
      </c>
      <c r="I41" s="338">
        <f>'[1]totcomp-new'!AA45</f>
        <v>3</v>
      </c>
      <c r="J41" s="338">
        <f>'[1]totcomp-new'!AB45</f>
        <v>3</v>
      </c>
      <c r="K41" s="338">
        <f>'[1]totcomp-new'!AC45</f>
        <v>3</v>
      </c>
      <c r="L41" s="338">
        <f>'[1]totcomp-new'!AD45</f>
        <v>3</v>
      </c>
      <c r="M41" s="338">
        <f>'[1]totcomp-new'!AE45</f>
        <v>3</v>
      </c>
      <c r="N41" s="338">
        <f>'[1]totcomp-new'!AF45</f>
        <v>3</v>
      </c>
      <c r="O41" s="338">
        <f>'[1]totcomp-new'!AG45</f>
        <v>3</v>
      </c>
      <c r="P41" s="338">
        <f>'[1]totcomp-new'!AH45</f>
        <v>3</v>
      </c>
      <c r="Q41" s="338">
        <f>'[1]totcomp-new'!AI45</f>
        <v>3</v>
      </c>
      <c r="R41" s="338">
        <f>'[1]totcomp-new'!AJ45</f>
        <v>3</v>
      </c>
      <c r="S41" s="338">
        <f>'[1]totcomp-new'!AK45</f>
        <v>3</v>
      </c>
      <c r="T41" s="338">
        <f>'[1]totcomp-new'!AL45</f>
        <v>3</v>
      </c>
      <c r="U41" s="337">
        <f>'[2]Tableau 14 yrs reduced'!U41</f>
        <v>2</v>
      </c>
    </row>
    <row r="42" spans="1:21" x14ac:dyDescent="0.25">
      <c r="A42" s="336" t="s">
        <v>518</v>
      </c>
      <c r="B42" s="336">
        <f>'[1]totcomp-new'!D46</f>
        <v>19</v>
      </c>
      <c r="C42" s="336">
        <f>'[1]totcomp-new'!I46</f>
        <v>18</v>
      </c>
      <c r="D42" s="336">
        <f>'[1]totcomp-new'!N46</f>
        <v>17</v>
      </c>
      <c r="E42" s="345">
        <f>'[1]totcomp-new'!S46</f>
        <v>16</v>
      </c>
      <c r="F42" s="345">
        <f>'[1]totcomp-new'!X46</f>
        <v>15</v>
      </c>
      <c r="G42" s="338">
        <f>'[1]totcomp-new'!Y46</f>
        <v>14</v>
      </c>
      <c r="H42" s="338">
        <f>'[1]totcomp-new'!Z46</f>
        <v>14</v>
      </c>
      <c r="I42" s="338">
        <f>'[1]totcomp-new'!AA46</f>
        <v>14</v>
      </c>
      <c r="J42" s="338">
        <f>'[1]totcomp-new'!AB46</f>
        <v>14</v>
      </c>
      <c r="K42" s="338">
        <f>'[1]totcomp-new'!AC46</f>
        <v>14</v>
      </c>
      <c r="L42" s="338">
        <f>'[1]totcomp-new'!AD46</f>
        <v>13</v>
      </c>
      <c r="M42" s="338">
        <f>'[1]totcomp-new'!AE46</f>
        <v>13</v>
      </c>
      <c r="N42" s="338">
        <f>'[1]totcomp-new'!AF46</f>
        <v>13</v>
      </c>
      <c r="O42" s="338">
        <f>'[1]totcomp-new'!AG46</f>
        <v>13</v>
      </c>
      <c r="P42" s="338">
        <f>'[1]totcomp-new'!AH46</f>
        <v>12</v>
      </c>
      <c r="Q42" s="338">
        <f>'[1]totcomp-new'!AI46</f>
        <v>12</v>
      </c>
      <c r="R42" s="338">
        <f>'[1]totcomp-new'!AJ46</f>
        <v>12</v>
      </c>
      <c r="S42" s="338">
        <f>'[1]totcomp-new'!AK46</f>
        <v>12</v>
      </c>
      <c r="T42" s="338">
        <f>'[1]totcomp-new'!AL46</f>
        <v>11</v>
      </c>
      <c r="U42" s="337">
        <f>'[2]Tableau 14 yrs reduced'!U42</f>
        <v>11</v>
      </c>
    </row>
    <row r="43" spans="1:21" x14ac:dyDescent="0.25">
      <c r="A43" s="336" t="s">
        <v>545</v>
      </c>
      <c r="B43" s="336">
        <f>'[1]totcomp-new'!D47</f>
        <v>27</v>
      </c>
      <c r="C43" s="336">
        <f>'[1]totcomp-new'!I47</f>
        <v>28</v>
      </c>
      <c r="D43" s="336">
        <f>'[1]totcomp-new'!N47</f>
        <v>29</v>
      </c>
      <c r="E43" s="345">
        <f>'[1]totcomp-new'!S47</f>
        <v>29</v>
      </c>
      <c r="F43" s="345">
        <f>'[1]totcomp-new'!X47</f>
        <v>27</v>
      </c>
      <c r="G43" s="338">
        <f>'[1]totcomp-new'!Y47</f>
        <v>26</v>
      </c>
      <c r="H43" s="338">
        <f>'[1]totcomp-new'!Z47</f>
        <v>26</v>
      </c>
      <c r="I43" s="338">
        <f>'[1]totcomp-new'!AA47</f>
        <v>26</v>
      </c>
      <c r="J43" s="338">
        <f>'[1]totcomp-new'!AB47</f>
        <v>26</v>
      </c>
      <c r="K43" s="338">
        <f>'[1]totcomp-new'!AC47</f>
        <v>25</v>
      </c>
      <c r="L43" s="338">
        <f>'[1]totcomp-new'!AD47</f>
        <v>25</v>
      </c>
      <c r="M43" s="338">
        <f>'[1]totcomp-new'!AE47</f>
        <v>24</v>
      </c>
      <c r="N43" s="338">
        <f>'[1]totcomp-new'!AF47</f>
        <v>24</v>
      </c>
      <c r="O43" s="338">
        <f>'[1]totcomp-new'!AG47</f>
        <v>24</v>
      </c>
      <c r="P43" s="338">
        <f>'[1]totcomp-new'!AH47</f>
        <v>23</v>
      </c>
      <c r="Q43" s="338">
        <f>'[1]totcomp-new'!AI47</f>
        <v>23</v>
      </c>
      <c r="R43" s="338">
        <f>'[1]totcomp-new'!AJ47</f>
        <v>22</v>
      </c>
      <c r="S43" s="338">
        <f>'[1]totcomp-new'!AK47</f>
        <v>22</v>
      </c>
      <c r="T43" s="338">
        <f>'[1]totcomp-new'!AL47</f>
        <v>22</v>
      </c>
      <c r="U43" s="337">
        <f>'[2]Tableau 14 yrs reduced'!U43</f>
        <v>22</v>
      </c>
    </row>
    <row r="44" spans="1:21" x14ac:dyDescent="0.25">
      <c r="A44" s="336" t="s">
        <v>546</v>
      </c>
      <c r="B44" s="336">
        <f>'[1]totcomp-new'!D48</f>
        <v>11</v>
      </c>
      <c r="C44" s="336">
        <f>'[1]totcomp-new'!I48</f>
        <v>10</v>
      </c>
      <c r="D44" s="336">
        <f>'[1]totcomp-new'!N48</f>
        <v>8</v>
      </c>
      <c r="E44" s="345">
        <f>'[1]totcomp-new'!S48</f>
        <v>7</v>
      </c>
      <c r="F44" s="345">
        <f>'[1]totcomp-new'!X48</f>
        <v>6</v>
      </c>
      <c r="G44" s="338">
        <f>'[1]totcomp-new'!Y48</f>
        <v>7</v>
      </c>
      <c r="H44" s="338">
        <f>'[1]totcomp-new'!Z48</f>
        <v>6</v>
      </c>
      <c r="I44" s="338">
        <f>'[1]totcomp-new'!AA48</f>
        <v>7</v>
      </c>
      <c r="J44" s="338">
        <f>'[1]totcomp-new'!AB48</f>
        <v>6</v>
      </c>
      <c r="K44" s="338">
        <f>'[1]totcomp-new'!AC48</f>
        <v>6</v>
      </c>
      <c r="L44" s="338">
        <f>'[1]totcomp-new'!AD48</f>
        <v>6</v>
      </c>
      <c r="M44" s="338">
        <f>'[1]totcomp-new'!AE48</f>
        <v>6</v>
      </c>
      <c r="N44" s="338">
        <f>'[1]totcomp-new'!AF48</f>
        <v>6</v>
      </c>
      <c r="O44" s="338">
        <f>'[1]totcomp-new'!AG48</f>
        <v>6</v>
      </c>
      <c r="P44" s="338">
        <f>'[1]totcomp-new'!AH48</f>
        <v>6</v>
      </c>
      <c r="Q44" s="338">
        <f>'[1]totcomp-new'!AI48</f>
        <v>6</v>
      </c>
      <c r="R44" s="338">
        <f>'[1]totcomp-new'!AJ48</f>
        <v>6</v>
      </c>
      <c r="S44" s="338">
        <f>'[1]totcomp-new'!AK48</f>
        <v>6</v>
      </c>
      <c r="T44" s="338">
        <f>'[1]totcomp-new'!AL48</f>
        <v>6</v>
      </c>
      <c r="U44" s="337">
        <f>'[2]Tableau 14 yrs reduced'!U44</f>
        <v>6</v>
      </c>
    </row>
    <row r="45" spans="1:21" x14ac:dyDescent="0.25">
      <c r="A45" s="336" t="s">
        <v>520</v>
      </c>
      <c r="B45" s="336">
        <f>'[1]totcomp-new'!D50</f>
        <v>76</v>
      </c>
      <c r="C45" s="336">
        <f>'[1]totcomp-new'!I50</f>
        <v>74</v>
      </c>
      <c r="D45" s="336">
        <f>'[1]totcomp-new'!N50</f>
        <v>70</v>
      </c>
      <c r="E45" s="345">
        <f>'[1]totcomp-new'!S50</f>
        <v>69</v>
      </c>
      <c r="F45" s="345">
        <f>'[1]totcomp-new'!X50</f>
        <v>67</v>
      </c>
      <c r="G45" s="338">
        <f>'[1]totcomp-new'!Y50</f>
        <v>67</v>
      </c>
      <c r="H45" s="338">
        <f>'[1]totcomp-new'!Z50</f>
        <v>67</v>
      </c>
      <c r="I45" s="338">
        <f>'[1]totcomp-new'!AA50</f>
        <v>65</v>
      </c>
      <c r="J45" s="338">
        <f>'[1]totcomp-new'!AB50</f>
        <v>63</v>
      </c>
      <c r="K45" s="338">
        <f>'[1]totcomp-new'!AC50</f>
        <v>63</v>
      </c>
      <c r="L45" s="338">
        <f>'[1]totcomp-new'!AD50</f>
        <v>62</v>
      </c>
      <c r="M45" s="338">
        <f>'[1]totcomp-new'!AE50</f>
        <v>60</v>
      </c>
      <c r="N45" s="338">
        <f>'[1]totcomp-new'!AF50</f>
        <v>61</v>
      </c>
      <c r="O45" s="338">
        <f>'[1]totcomp-new'!AG50</f>
        <v>60</v>
      </c>
      <c r="P45" s="338">
        <f>'[1]totcomp-new'!AH50</f>
        <v>59</v>
      </c>
      <c r="Q45" s="338">
        <f>'[1]totcomp-new'!AI50</f>
        <v>57</v>
      </c>
      <c r="R45" s="338">
        <f>'[1]totcomp-new'!AJ50</f>
        <v>56</v>
      </c>
      <c r="S45" s="338">
        <f>'[1]totcomp-new'!AK50</f>
        <v>56</v>
      </c>
      <c r="T45" s="338">
        <f>'[1]totcomp-new'!AL50</f>
        <v>56</v>
      </c>
      <c r="U45" s="337">
        <f>'[2]Tableau 14 yrs reduced'!U45</f>
        <v>57</v>
      </c>
    </row>
    <row r="46" spans="1:21" x14ac:dyDescent="0.25">
      <c r="A46" s="336" t="s">
        <v>521</v>
      </c>
      <c r="B46" s="336">
        <f>'[1]totcomp-new'!D51</f>
        <v>51</v>
      </c>
      <c r="C46" s="336">
        <f>'[1]totcomp-new'!I51</f>
        <v>51</v>
      </c>
      <c r="D46" s="336">
        <f>'[1]totcomp-new'!N51</f>
        <v>42</v>
      </c>
      <c r="E46" s="345">
        <f>'[1]totcomp-new'!S51</f>
        <v>35</v>
      </c>
      <c r="F46" s="345">
        <f>'[1]totcomp-new'!X51</f>
        <v>30</v>
      </c>
      <c r="G46" s="338">
        <f>'[1]totcomp-new'!Y51</f>
        <v>29</v>
      </c>
      <c r="H46" s="338">
        <f>'[1]totcomp-new'!Z51</f>
        <v>28</v>
      </c>
      <c r="I46" s="338">
        <f>'[1]totcomp-new'!AA51</f>
        <v>27</v>
      </c>
      <c r="J46" s="338">
        <f>'[1]totcomp-new'!AB51</f>
        <v>24</v>
      </c>
      <c r="K46" s="338">
        <f>'[1]totcomp-new'!AC51</f>
        <v>23</v>
      </c>
      <c r="L46" s="338">
        <f>'[1]totcomp-new'!AD51</f>
        <v>22</v>
      </c>
      <c r="M46" s="338">
        <f>'[1]totcomp-new'!AE51</f>
        <v>21</v>
      </c>
      <c r="N46" s="338">
        <f>'[1]totcomp-new'!AF51</f>
        <v>20</v>
      </c>
      <c r="O46" s="338">
        <f>'[1]totcomp-new'!AG51</f>
        <v>19</v>
      </c>
      <c r="P46" s="338">
        <f>'[1]totcomp-new'!AH51</f>
        <v>17</v>
      </c>
      <c r="Q46" s="338">
        <f>'[1]totcomp-new'!AI51</f>
        <v>16</v>
      </c>
      <c r="R46" s="338">
        <f>'[1]totcomp-new'!AJ51</f>
        <v>16</v>
      </c>
      <c r="S46" s="338">
        <f>'[1]totcomp-new'!AK51</f>
        <v>15</v>
      </c>
      <c r="T46" s="338">
        <f>'[1]totcomp-new'!AL51</f>
        <v>14</v>
      </c>
      <c r="U46" s="337">
        <f>'[2]Tableau 14 yrs reduced'!U46</f>
        <v>14</v>
      </c>
    </row>
    <row r="47" spans="1:21" x14ac:dyDescent="0.25">
      <c r="A47" s="336" t="s">
        <v>522</v>
      </c>
      <c r="B47" s="336">
        <f>'[1]totcomp-new'!D52</f>
        <v>93</v>
      </c>
      <c r="C47" s="336">
        <f>'[1]totcomp-new'!I52</f>
        <v>81</v>
      </c>
      <c r="D47" s="336">
        <f>'[1]totcomp-new'!N52</f>
        <v>64</v>
      </c>
      <c r="E47" s="345">
        <f>'[1]totcomp-new'!S52</f>
        <v>61</v>
      </c>
      <c r="F47" s="345">
        <f>'[1]totcomp-new'!X52</f>
        <v>54</v>
      </c>
      <c r="G47" s="338">
        <f>'[1]totcomp-new'!Y52</f>
        <v>53</v>
      </c>
      <c r="H47" s="338">
        <f>'[1]totcomp-new'!Z52</f>
        <v>53</v>
      </c>
      <c r="I47" s="338">
        <f>'[1]totcomp-new'!AA52</f>
        <v>53</v>
      </c>
      <c r="J47" s="338">
        <f>'[1]totcomp-new'!AB52</f>
        <v>47</v>
      </c>
      <c r="K47" s="338">
        <f>'[1]totcomp-new'!AC52</f>
        <v>47</v>
      </c>
      <c r="L47" s="338">
        <f>'[1]totcomp-new'!AD52</f>
        <v>45</v>
      </c>
      <c r="M47" s="338">
        <f>'[1]totcomp-new'!AE52</f>
        <v>45</v>
      </c>
      <c r="N47" s="338">
        <f>'[1]totcomp-new'!AF52</f>
        <v>45</v>
      </c>
      <c r="O47" s="338">
        <f>'[1]totcomp-new'!AG52</f>
        <v>44</v>
      </c>
      <c r="P47" s="338">
        <f>'[1]totcomp-new'!AH52</f>
        <v>42</v>
      </c>
      <c r="Q47" s="338">
        <f>'[1]totcomp-new'!AI52</f>
        <v>39</v>
      </c>
      <c r="R47" s="338">
        <f>'[1]totcomp-new'!AJ52</f>
        <v>39</v>
      </c>
      <c r="S47" s="338">
        <f>'[1]totcomp-new'!AK52</f>
        <v>38</v>
      </c>
      <c r="T47" s="338">
        <f>'[1]totcomp-new'!AL52</f>
        <v>36</v>
      </c>
      <c r="U47" s="337">
        <f>'[2]Tableau 14 yrs reduced'!U47</f>
        <v>37</v>
      </c>
    </row>
    <row r="48" spans="1:21" x14ac:dyDescent="0.25">
      <c r="A48" s="336" t="s">
        <v>523</v>
      </c>
      <c r="B48" s="336">
        <f>'[1]totcomp-new'!D53</f>
        <v>88</v>
      </c>
      <c r="C48" s="336">
        <f>'[1]totcomp-new'!I53</f>
        <v>74</v>
      </c>
      <c r="D48" s="336">
        <f>'[1]totcomp-new'!N53</f>
        <v>52</v>
      </c>
      <c r="E48" s="345">
        <f>'[1]totcomp-new'!S53</f>
        <v>41</v>
      </c>
      <c r="F48" s="345">
        <f>'[1]totcomp-new'!X53</f>
        <v>33</v>
      </c>
      <c r="G48" s="338">
        <f>'[1]totcomp-new'!Y53</f>
        <v>32</v>
      </c>
      <c r="H48" s="338">
        <f>'[1]totcomp-new'!Z53</f>
        <v>31</v>
      </c>
      <c r="I48" s="338">
        <f>'[1]totcomp-new'!AA53</f>
        <v>31</v>
      </c>
      <c r="J48" s="338">
        <f>'[1]totcomp-new'!AB53</f>
        <v>27</v>
      </c>
      <c r="K48" s="338">
        <f>'[1]totcomp-new'!AC53</f>
        <v>26</v>
      </c>
      <c r="L48" s="338">
        <f>'[1]totcomp-new'!AD53</f>
        <v>25</v>
      </c>
      <c r="M48" s="338">
        <f>'[1]totcomp-new'!AE53</f>
        <v>23</v>
      </c>
      <c r="N48" s="338">
        <f>'[1]totcomp-new'!AF53</f>
        <v>23</v>
      </c>
      <c r="O48" s="338">
        <f>'[1]totcomp-new'!AG53</f>
        <v>23</v>
      </c>
      <c r="P48" s="338">
        <f>'[1]totcomp-new'!AH53</f>
        <v>22</v>
      </c>
      <c r="Q48" s="338">
        <f>'[1]totcomp-new'!AI53</f>
        <v>21</v>
      </c>
      <c r="R48" s="338">
        <f>'[1]totcomp-new'!AJ53</f>
        <v>21</v>
      </c>
      <c r="S48" s="338">
        <f>'[1]totcomp-new'!AK53</f>
        <v>20</v>
      </c>
      <c r="T48" s="338">
        <f>'[1]totcomp-new'!AL53</f>
        <v>19</v>
      </c>
      <c r="U48" s="337">
        <f>'[2]Tableau 14 yrs reduced'!U48</f>
        <v>19</v>
      </c>
    </row>
    <row r="49" spans="1:21" x14ac:dyDescent="0.25">
      <c r="A49" s="336" t="s">
        <v>524</v>
      </c>
      <c r="B49" s="336">
        <f>'[1]totcomp-new'!D54</f>
        <v>19</v>
      </c>
      <c r="C49" s="336">
        <f>'[1]totcomp-new'!I54</f>
        <v>17</v>
      </c>
      <c r="D49" s="336">
        <f>'[1]totcomp-new'!N54</f>
        <v>14</v>
      </c>
      <c r="E49" s="345">
        <f>'[1]totcomp-new'!S54</f>
        <v>12</v>
      </c>
      <c r="F49" s="345">
        <f>'[1]totcomp-new'!X54</f>
        <v>9</v>
      </c>
      <c r="G49" s="338">
        <f>'[1]totcomp-new'!Y54</f>
        <v>9</v>
      </c>
      <c r="H49" s="338">
        <f>'[1]totcomp-new'!Z54</f>
        <v>8</v>
      </c>
      <c r="I49" s="338">
        <f>'[1]totcomp-new'!AA54</f>
        <v>8</v>
      </c>
      <c r="J49" s="338">
        <f>'[1]totcomp-new'!AB54</f>
        <v>7</v>
      </c>
      <c r="K49" s="338">
        <f>'[1]totcomp-new'!AC54</f>
        <v>7</v>
      </c>
      <c r="L49" s="338">
        <f>'[1]totcomp-new'!AD54</f>
        <v>6</v>
      </c>
      <c r="M49" s="338">
        <f>'[1]totcomp-new'!AE54</f>
        <v>6</v>
      </c>
      <c r="N49" s="338">
        <f>'[1]totcomp-new'!AF54</f>
        <v>6</v>
      </c>
      <c r="O49" s="338">
        <f>'[1]totcomp-new'!AG54</f>
        <v>6</v>
      </c>
      <c r="P49" s="338">
        <f>'[1]totcomp-new'!AH54</f>
        <v>5</v>
      </c>
      <c r="Q49" s="338">
        <f>'[1]totcomp-new'!AI54</f>
        <v>5</v>
      </c>
      <c r="R49" s="338">
        <f>'[1]totcomp-new'!AJ54</f>
        <v>4</v>
      </c>
      <c r="S49" s="338">
        <f>'[1]totcomp-new'!AK54</f>
        <v>4</v>
      </c>
      <c r="T49" s="338">
        <f>'[1]totcomp-new'!AL54</f>
        <v>4</v>
      </c>
      <c r="U49" s="337">
        <f>'[2]Tableau 14 yrs reduced'!U49</f>
        <v>4</v>
      </c>
    </row>
    <row r="50" spans="1:21" x14ac:dyDescent="0.25">
      <c r="A50" s="336" t="s">
        <v>525</v>
      </c>
      <c r="B50" s="336">
        <f>'[1]totcomp-new'!D57</f>
        <v>1</v>
      </c>
      <c r="C50" s="336">
        <f>'[1]totcomp-new'!I57</f>
        <v>1</v>
      </c>
      <c r="D50" s="336">
        <f>'[1]totcomp-new'!N57</f>
        <v>1</v>
      </c>
      <c r="E50" s="345">
        <f>'[1]totcomp-new'!S57</f>
        <v>1</v>
      </c>
      <c r="F50" s="345">
        <f>'[1]totcomp-new'!X57</f>
        <v>1</v>
      </c>
      <c r="G50" s="338">
        <f>'[1]totcomp-new'!Y57</f>
        <v>1</v>
      </c>
      <c r="H50" s="338">
        <f>'[1]totcomp-new'!Z57</f>
        <v>1</v>
      </c>
      <c r="I50" s="338">
        <f>'[1]totcomp-new'!AA57</f>
        <v>1</v>
      </c>
      <c r="J50" s="338">
        <f>'[1]totcomp-new'!AB57</f>
        <v>1</v>
      </c>
      <c r="K50" s="338">
        <f>'[1]totcomp-new'!AC57</f>
        <v>1</v>
      </c>
      <c r="L50" s="338">
        <f>'[1]totcomp-new'!AD57</f>
        <v>0</v>
      </c>
      <c r="M50" s="338">
        <f>'[1]totcomp-new'!AE57</f>
        <v>0</v>
      </c>
      <c r="N50" s="338">
        <f>'[1]totcomp-new'!AF57</f>
        <v>0</v>
      </c>
      <c r="O50" s="338">
        <f>'[1]totcomp-new'!AG57</f>
        <v>0</v>
      </c>
      <c r="P50" s="338">
        <f>'[1]totcomp-new'!AH57</f>
        <v>0</v>
      </c>
      <c r="Q50" s="338">
        <f>'[1]totcomp-new'!AI57</f>
        <v>0</v>
      </c>
      <c r="R50" s="338">
        <f>'[1]totcomp-new'!AJ57</f>
        <v>0</v>
      </c>
      <c r="S50" s="338">
        <f>'[1]totcomp-new'!AK57</f>
        <v>0</v>
      </c>
      <c r="T50" s="338">
        <f>'[1]totcomp-new'!AL57</f>
        <v>0</v>
      </c>
      <c r="U50" s="337">
        <f>'[2]Tableau 14 yrs reduced'!U50</f>
        <v>0</v>
      </c>
    </row>
    <row r="51" spans="1:21" x14ac:dyDescent="0.25">
      <c r="A51" s="336" t="s">
        <v>526</v>
      </c>
      <c r="B51" s="336">
        <f>'[1]totcomp-new'!D58</f>
        <v>0</v>
      </c>
      <c r="C51" s="336">
        <f>'[1]totcomp-new'!I58</f>
        <v>0</v>
      </c>
      <c r="D51" s="336">
        <f>'[1]totcomp-new'!N58</f>
        <v>1</v>
      </c>
      <c r="E51" s="345">
        <f>'[1]totcomp-new'!S58</f>
        <v>3</v>
      </c>
      <c r="F51" s="345">
        <f>'[1]totcomp-new'!X58</f>
        <v>1</v>
      </c>
      <c r="G51" s="338">
        <f>'[1]totcomp-new'!Y58</f>
        <v>1</v>
      </c>
      <c r="H51" s="338">
        <f>'[1]totcomp-new'!Z58</f>
        <v>1</v>
      </c>
      <c r="I51" s="338">
        <f>'[1]totcomp-new'!AA58</f>
        <v>1</v>
      </c>
      <c r="J51" s="338">
        <f>'[1]totcomp-new'!AB58</f>
        <v>1</v>
      </c>
      <c r="K51" s="338">
        <f>'[1]totcomp-new'!AC58</f>
        <v>1</v>
      </c>
      <c r="L51" s="338">
        <f>'[1]totcomp-new'!AD58</f>
        <v>1</v>
      </c>
      <c r="M51" s="338">
        <f>'[1]totcomp-new'!AE58</f>
        <v>1</v>
      </c>
      <c r="N51" s="338">
        <f>'[1]totcomp-new'!AF58</f>
        <v>0</v>
      </c>
      <c r="O51" s="338">
        <f>'[1]totcomp-new'!AG58</f>
        <v>0</v>
      </c>
      <c r="P51" s="338">
        <f>'[1]totcomp-new'!AH58</f>
        <v>0</v>
      </c>
      <c r="Q51" s="338">
        <f>'[1]totcomp-new'!AI58</f>
        <v>0</v>
      </c>
      <c r="R51" s="338">
        <f>'[1]totcomp-new'!AJ58</f>
        <v>0</v>
      </c>
      <c r="S51" s="338">
        <f>'[1]totcomp-new'!AK58</f>
        <v>0</v>
      </c>
      <c r="T51" s="338">
        <f>'[1]totcomp-new'!AL58</f>
        <v>0</v>
      </c>
      <c r="U51" s="337">
        <f>'[2]Tableau 14 yrs reduced'!U51</f>
        <v>0</v>
      </c>
    </row>
    <row r="52" spans="1:21" x14ac:dyDescent="0.25">
      <c r="A52" s="336" t="s">
        <v>527</v>
      </c>
      <c r="B52" s="336">
        <f>'[1]totcomp-new'!D59</f>
        <v>2</v>
      </c>
      <c r="C52" s="336">
        <f>'[1]totcomp-new'!I59</f>
        <v>2</v>
      </c>
      <c r="D52" s="336">
        <f>'[1]totcomp-new'!N59</f>
        <v>2</v>
      </c>
      <c r="E52" s="345">
        <f>'[1]totcomp-new'!S59</f>
        <v>1</v>
      </c>
      <c r="F52" s="345">
        <f>'[1]totcomp-new'!X59</f>
        <v>1</v>
      </c>
      <c r="G52" s="338">
        <f>'[1]totcomp-new'!Y59</f>
        <v>0</v>
      </c>
      <c r="H52" s="338">
        <f>'[1]totcomp-new'!Z59</f>
        <v>0</v>
      </c>
      <c r="I52" s="338">
        <f>'[1]totcomp-new'!AA59</f>
        <v>0</v>
      </c>
      <c r="J52" s="338">
        <f>'[1]totcomp-new'!AB59</f>
        <v>0</v>
      </c>
      <c r="K52" s="338">
        <f>'[1]totcomp-new'!AC59</f>
        <v>1</v>
      </c>
      <c r="L52" s="338">
        <f>'[1]totcomp-new'!AD59</f>
        <v>0</v>
      </c>
      <c r="M52" s="338">
        <f>'[1]totcomp-new'!AE59</f>
        <v>0</v>
      </c>
      <c r="N52" s="338">
        <f>'[1]totcomp-new'!AF59</f>
        <v>0</v>
      </c>
      <c r="O52" s="338">
        <f>'[1]totcomp-new'!AG59</f>
        <v>0</v>
      </c>
      <c r="P52" s="338">
        <f>'[1]totcomp-new'!AH59</f>
        <v>0</v>
      </c>
      <c r="Q52" s="338">
        <f>'[1]totcomp-new'!AI59</f>
        <v>0</v>
      </c>
      <c r="R52" s="338">
        <f>'[1]totcomp-new'!AJ59</f>
        <v>0</v>
      </c>
      <c r="S52" s="338">
        <f>'[1]totcomp-new'!AK59</f>
        <v>1</v>
      </c>
      <c r="T52" s="338">
        <f>'[1]totcomp-new'!AL59</f>
        <v>0</v>
      </c>
      <c r="U52" s="337">
        <f>'[2]Tableau 14 yrs reduced'!U52</f>
        <v>1</v>
      </c>
    </row>
    <row r="53" spans="1:21" x14ac:dyDescent="0.25">
      <c r="A53" s="336" t="s">
        <v>528</v>
      </c>
      <c r="B53" s="336">
        <f>'[1]totcomp-new'!D60</f>
        <v>7</v>
      </c>
      <c r="C53" s="336">
        <f>'[1]totcomp-new'!I60</f>
        <v>7</v>
      </c>
      <c r="D53" s="336">
        <f>'[1]totcomp-new'!N60</f>
        <v>6</v>
      </c>
      <c r="E53" s="345">
        <f>'[1]totcomp-new'!S60</f>
        <v>7</v>
      </c>
      <c r="F53" s="345">
        <f>'[1]totcomp-new'!X60</f>
        <v>8</v>
      </c>
      <c r="G53" s="338">
        <f>'[1]totcomp-new'!Y60</f>
        <v>7</v>
      </c>
      <c r="H53" s="338">
        <f>'[1]totcomp-new'!Z60</f>
        <v>7</v>
      </c>
      <c r="I53" s="338">
        <f>'[1]totcomp-new'!AA60</f>
        <v>8</v>
      </c>
      <c r="J53" s="338">
        <f>'[1]totcomp-new'!AB60</f>
        <v>6</v>
      </c>
      <c r="K53" s="338">
        <f>'[1]totcomp-new'!AC60</f>
        <v>7</v>
      </c>
      <c r="L53" s="338">
        <f>'[1]totcomp-new'!AD60</f>
        <v>6</v>
      </c>
      <c r="M53" s="338">
        <f>'[1]totcomp-new'!AE60</f>
        <v>6</v>
      </c>
      <c r="N53" s="338">
        <f>'[1]totcomp-new'!AF60</f>
        <v>7</v>
      </c>
      <c r="O53" s="338">
        <f>'[1]totcomp-new'!AG60</f>
        <v>7</v>
      </c>
      <c r="P53" s="338">
        <f>'[1]totcomp-new'!AH60</f>
        <v>7</v>
      </c>
      <c r="Q53" s="338">
        <f>'[1]totcomp-new'!AI60</f>
        <v>7</v>
      </c>
      <c r="R53" s="338">
        <f>'[1]totcomp-new'!AJ60</f>
        <v>7</v>
      </c>
      <c r="S53" s="338">
        <f>'[1]totcomp-new'!AK60</f>
        <v>6</v>
      </c>
      <c r="T53" s="338">
        <f>'[1]totcomp-new'!AL60</f>
        <v>6</v>
      </c>
      <c r="U53" s="337">
        <f>'[2]Tableau 14 yrs reduced'!U53</f>
        <v>6</v>
      </c>
    </row>
    <row r="54" spans="1:21" x14ac:dyDescent="0.25">
      <c r="A54" s="336" t="s">
        <v>529</v>
      </c>
      <c r="B54" s="336">
        <f>'[1]totcomp-new'!D61</f>
        <v>33</v>
      </c>
      <c r="C54" s="336">
        <f>'[1]totcomp-new'!I61</f>
        <v>33</v>
      </c>
      <c r="D54" s="336">
        <f>'[1]totcomp-new'!N61</f>
        <v>31</v>
      </c>
      <c r="E54" s="345">
        <f>'[1]totcomp-new'!S61</f>
        <v>30</v>
      </c>
      <c r="F54" s="345">
        <f>'[1]totcomp-new'!X61</f>
        <v>24</v>
      </c>
      <c r="G54" s="338">
        <f>'[1]totcomp-new'!Y61</f>
        <v>21</v>
      </c>
      <c r="H54" s="338">
        <f>'[1]totcomp-new'!Z61</f>
        <v>22</v>
      </c>
      <c r="I54" s="338">
        <f>'[1]totcomp-new'!AA61</f>
        <v>23</v>
      </c>
      <c r="J54" s="338">
        <f>'[1]totcomp-new'!AB61</f>
        <v>19</v>
      </c>
      <c r="K54" s="338">
        <f>'[1]totcomp-new'!AC61</f>
        <v>21</v>
      </c>
      <c r="L54" s="338">
        <f>'[1]totcomp-new'!AD61</f>
        <v>18</v>
      </c>
      <c r="M54" s="338">
        <f>'[1]totcomp-new'!AE61</f>
        <v>19</v>
      </c>
      <c r="N54" s="338">
        <f>'[1]totcomp-new'!AF61</f>
        <v>19</v>
      </c>
      <c r="O54" s="338">
        <f>'[1]totcomp-new'!AG61</f>
        <v>19</v>
      </c>
      <c r="P54" s="338">
        <f>'[1]totcomp-new'!AH61</f>
        <v>17</v>
      </c>
      <c r="Q54" s="338">
        <f>'[1]totcomp-new'!AI61</f>
        <v>18</v>
      </c>
      <c r="R54" s="338">
        <f>'[1]totcomp-new'!AJ61</f>
        <v>20</v>
      </c>
      <c r="S54" s="338">
        <f>'[1]totcomp-new'!AK61</f>
        <v>18</v>
      </c>
      <c r="T54" s="338">
        <f>'[1]totcomp-new'!AL61</f>
        <v>17</v>
      </c>
      <c r="U54" s="337">
        <f>'[2]Tableau 14 yrs reduced'!U54</f>
        <v>20</v>
      </c>
    </row>
    <row r="55" spans="1:21" x14ac:dyDescent="0.25">
      <c r="A55" s="336" t="s">
        <v>530</v>
      </c>
      <c r="B55" s="336">
        <f>'[1]totcomp-new'!D55</f>
        <v>19</v>
      </c>
      <c r="C55" s="336">
        <f>'[1]totcomp-new'!I55</f>
        <v>15</v>
      </c>
      <c r="D55" s="336">
        <f>'[1]totcomp-new'!N55</f>
        <v>12</v>
      </c>
      <c r="E55" s="345">
        <f>'[1]totcomp-new'!S55</f>
        <v>10</v>
      </c>
      <c r="F55" s="345">
        <f>'[1]totcomp-new'!X55</f>
        <v>9</v>
      </c>
      <c r="G55" s="338">
        <f>'[1]totcomp-new'!Y55</f>
        <v>9</v>
      </c>
      <c r="H55" s="338">
        <f>'[1]totcomp-new'!Z55</f>
        <v>9</v>
      </c>
      <c r="I55" s="338">
        <f>'[1]totcomp-new'!AA55</f>
        <v>9</v>
      </c>
      <c r="J55" s="338">
        <f>'[1]totcomp-new'!AB55</f>
        <v>8</v>
      </c>
      <c r="K55" s="338">
        <f>'[1]totcomp-new'!AC55</f>
        <v>8</v>
      </c>
      <c r="L55" s="338">
        <f>'[1]totcomp-new'!AD55</f>
        <v>8</v>
      </c>
      <c r="M55" s="338">
        <f>'[1]totcomp-new'!AE55</f>
        <v>7</v>
      </c>
      <c r="N55" s="338">
        <f>'[1]totcomp-new'!AF55</f>
        <v>7</v>
      </c>
      <c r="O55" s="338">
        <f>'[1]totcomp-new'!AG55</f>
        <v>7</v>
      </c>
      <c r="P55" s="338">
        <f>'[1]totcomp-new'!AH55</f>
        <v>6</v>
      </c>
      <c r="Q55" s="338">
        <f>'[1]totcomp-new'!AI55</f>
        <v>7</v>
      </c>
      <c r="R55" s="338">
        <f>'[1]totcomp-new'!AJ55</f>
        <v>6</v>
      </c>
      <c r="S55" s="338">
        <f>'[1]totcomp-new'!AK55</f>
        <v>6</v>
      </c>
      <c r="T55" s="338">
        <f>'[1]totcomp-new'!AL55</f>
        <v>5</v>
      </c>
      <c r="U55" s="337">
        <f>'[2]Tableau 14 yrs reduced'!U55</f>
        <v>5</v>
      </c>
    </row>
    <row r="56" spans="1:21" x14ac:dyDescent="0.25">
      <c r="A56" s="336" t="s">
        <v>531</v>
      </c>
      <c r="B56" s="336">
        <f>'[1]totcomp-new'!D56</f>
        <v>10</v>
      </c>
      <c r="C56" s="336">
        <f>'[1]totcomp-new'!I56</f>
        <v>9</v>
      </c>
      <c r="D56" s="336">
        <f>'[1]totcomp-new'!N56</f>
        <v>8</v>
      </c>
      <c r="E56" s="345">
        <f>'[1]totcomp-new'!S56</f>
        <v>7</v>
      </c>
      <c r="F56" s="345">
        <f>'[1]totcomp-new'!X56</f>
        <v>10</v>
      </c>
      <c r="G56" s="338">
        <f>'[1]totcomp-new'!Y56</f>
        <v>10</v>
      </c>
      <c r="H56" s="338">
        <f>'[1]totcomp-new'!Z56</f>
        <v>10</v>
      </c>
      <c r="I56" s="338">
        <f>'[1]totcomp-new'!AA56</f>
        <v>10</v>
      </c>
      <c r="J56" s="338">
        <f>'[1]totcomp-new'!AB56</f>
        <v>9</v>
      </c>
      <c r="K56" s="338">
        <f>'[1]totcomp-new'!AC56</f>
        <v>9</v>
      </c>
      <c r="L56" s="338">
        <f>'[1]totcomp-new'!AD56</f>
        <v>8</v>
      </c>
      <c r="M56" s="338">
        <f>'[1]totcomp-new'!AE56</f>
        <v>8</v>
      </c>
      <c r="N56" s="338">
        <f>'[1]totcomp-new'!AF56</f>
        <v>8</v>
      </c>
      <c r="O56" s="338">
        <f>'[1]totcomp-new'!AG56</f>
        <v>8</v>
      </c>
      <c r="P56" s="338">
        <f>'[1]totcomp-new'!AH56</f>
        <v>7</v>
      </c>
      <c r="Q56" s="338">
        <f>'[1]totcomp-new'!AI56</f>
        <v>7</v>
      </c>
      <c r="R56" s="338">
        <f>'[1]totcomp-new'!AJ56</f>
        <v>7</v>
      </c>
      <c r="S56" s="338">
        <f>'[1]totcomp-new'!AK56</f>
        <v>7</v>
      </c>
      <c r="T56" s="338">
        <f>'[1]totcomp-new'!AL56</f>
        <v>6</v>
      </c>
      <c r="U56" s="337">
        <f>'[2]Tableau 14 yrs reduced'!U56</f>
        <v>7</v>
      </c>
    </row>
    <row r="57" spans="1:21" x14ac:dyDescent="0.25">
      <c r="A57" s="336" t="s">
        <v>532</v>
      </c>
      <c r="B57" s="336">
        <f>'[1]totcomp-new'!D62</f>
        <v>22</v>
      </c>
      <c r="C57" s="336">
        <f>'[1]totcomp-new'!I62</f>
        <v>22</v>
      </c>
      <c r="D57" s="336">
        <f>'[1]totcomp-new'!N62</f>
        <v>24</v>
      </c>
      <c r="E57" s="345">
        <f>'[1]totcomp-new'!S62</f>
        <v>24</v>
      </c>
      <c r="F57" s="345">
        <f>'[1]totcomp-new'!X62</f>
        <v>32</v>
      </c>
      <c r="G57" s="338">
        <f>'[1]totcomp-new'!Y62</f>
        <v>33</v>
      </c>
      <c r="H57" s="338">
        <f>'[1]totcomp-new'!Z62</f>
        <v>34</v>
      </c>
      <c r="I57" s="338">
        <f>'[1]totcomp-new'!AA62</f>
        <v>37</v>
      </c>
      <c r="J57" s="338">
        <f>'[1]totcomp-new'!AB62</f>
        <v>31</v>
      </c>
      <c r="K57" s="338">
        <f>'[1]totcomp-new'!AC62</f>
        <v>33</v>
      </c>
      <c r="L57" s="338">
        <f>'[1]totcomp-new'!AD62</f>
        <v>33</v>
      </c>
      <c r="M57" s="338">
        <f>'[1]totcomp-new'!AE62</f>
        <v>33</v>
      </c>
      <c r="N57" s="338">
        <f>'[1]totcomp-new'!AF62</f>
        <v>34</v>
      </c>
      <c r="O57" s="338">
        <f>'[1]totcomp-new'!AG62</f>
        <v>34</v>
      </c>
      <c r="P57" s="338">
        <f>'[1]totcomp-new'!AH62</f>
        <v>33</v>
      </c>
      <c r="Q57" s="338">
        <f>'[1]totcomp-new'!AI62</f>
        <v>34</v>
      </c>
      <c r="R57" s="338">
        <f>'[1]totcomp-new'!AJ62</f>
        <v>36</v>
      </c>
      <c r="S57" s="338">
        <f>'[1]totcomp-new'!AK62</f>
        <v>36</v>
      </c>
      <c r="T57" s="338">
        <f>'[1]totcomp-new'!AL62</f>
        <v>34</v>
      </c>
      <c r="U57" s="337">
        <f>'[2]Tableau 14 yrs reduced'!U57</f>
        <v>36</v>
      </c>
    </row>
    <row r="58" spans="1:21" x14ac:dyDescent="0.25">
      <c r="A58" s="336" t="s">
        <v>533</v>
      </c>
      <c r="B58" s="336">
        <f>'[1]totcomp-new'!D63</f>
        <v>27</v>
      </c>
      <c r="C58" s="336">
        <f>'[1]totcomp-new'!I63</f>
        <v>23</v>
      </c>
      <c r="D58" s="336">
        <f>'[1]totcomp-new'!N63</f>
        <v>18</v>
      </c>
      <c r="E58" s="345">
        <f>'[1]totcomp-new'!S63</f>
        <v>16</v>
      </c>
      <c r="F58" s="345">
        <f>'[1]totcomp-new'!X63</f>
        <v>13</v>
      </c>
      <c r="G58" s="338">
        <f>'[1]totcomp-new'!Y63</f>
        <v>13</v>
      </c>
      <c r="H58" s="338">
        <f>'[1]totcomp-new'!Z63</f>
        <v>13</v>
      </c>
      <c r="I58" s="338">
        <f>'[1]totcomp-new'!AA63</f>
        <v>13</v>
      </c>
      <c r="J58" s="338">
        <f>'[1]totcomp-new'!AB63</f>
        <v>12</v>
      </c>
      <c r="K58" s="338">
        <f>'[1]totcomp-new'!AC63</f>
        <v>12</v>
      </c>
      <c r="L58" s="338">
        <f>'[1]totcomp-new'!AD63</f>
        <v>11</v>
      </c>
      <c r="M58" s="338">
        <f>'[1]totcomp-new'!AE63</f>
        <v>11</v>
      </c>
      <c r="N58" s="338">
        <f>'[1]totcomp-new'!AF63</f>
        <v>11</v>
      </c>
      <c r="O58" s="338">
        <f>'[1]totcomp-new'!AG63</f>
        <v>11</v>
      </c>
      <c r="P58" s="338">
        <f>'[1]totcomp-new'!AH63</f>
        <v>11</v>
      </c>
      <c r="Q58" s="338">
        <f>'[1]totcomp-new'!AI63</f>
        <v>10</v>
      </c>
      <c r="R58" s="338">
        <f>'[1]totcomp-new'!AJ63</f>
        <v>10</v>
      </c>
      <c r="S58" s="338">
        <f>'[1]totcomp-new'!AK63</f>
        <v>10</v>
      </c>
      <c r="T58" s="338">
        <f>'[1]totcomp-new'!AL63</f>
        <v>9</v>
      </c>
      <c r="U58" s="337">
        <f>'[2]Tableau 14 yrs reduced'!U58</f>
        <v>10</v>
      </c>
    </row>
    <row r="59" spans="1:21" x14ac:dyDescent="0.25">
      <c r="A59" s="336" t="s">
        <v>534</v>
      </c>
      <c r="B59" s="336">
        <f>'[1]totcomp-new'!D64</f>
        <v>38</v>
      </c>
      <c r="C59" s="336">
        <f>'[1]totcomp-new'!I64</f>
        <v>34</v>
      </c>
      <c r="D59" s="336">
        <f>'[1]totcomp-new'!N64</f>
        <v>29</v>
      </c>
      <c r="E59" s="345">
        <f>'[1]totcomp-new'!S64</f>
        <v>28</v>
      </c>
      <c r="F59" s="345">
        <f>'[1]totcomp-new'!X64</f>
        <v>27</v>
      </c>
      <c r="G59" s="338">
        <f>'[1]totcomp-new'!Y64</f>
        <v>27</v>
      </c>
      <c r="H59" s="338">
        <f>'[1]totcomp-new'!Z64</f>
        <v>27</v>
      </c>
      <c r="I59" s="338">
        <f>'[1]totcomp-new'!AA64</f>
        <v>29</v>
      </c>
      <c r="J59" s="338">
        <f>'[1]totcomp-new'!AB64</f>
        <v>25</v>
      </c>
      <c r="K59" s="338">
        <f>'[1]totcomp-new'!AC64</f>
        <v>24</v>
      </c>
      <c r="L59" s="338">
        <f>'[1]totcomp-new'!AD64</f>
        <v>24</v>
      </c>
      <c r="M59" s="338">
        <f>'[1]totcomp-new'!AE64</f>
        <v>23</v>
      </c>
      <c r="N59" s="338">
        <f>'[1]totcomp-new'!AF64</f>
        <v>24</v>
      </c>
      <c r="O59" s="338">
        <f>'[1]totcomp-new'!AG64</f>
        <v>23</v>
      </c>
      <c r="P59" s="338">
        <f>'[1]totcomp-new'!AH64</f>
        <v>23</v>
      </c>
      <c r="Q59" s="338">
        <f>'[1]totcomp-new'!AI64</f>
        <v>20</v>
      </c>
      <c r="R59" s="338">
        <f>'[1]totcomp-new'!AJ64</f>
        <v>21</v>
      </c>
      <c r="S59" s="338">
        <f>'[1]totcomp-new'!AK64</f>
        <v>21</v>
      </c>
      <c r="T59" s="338">
        <f>'[1]totcomp-new'!AL64</f>
        <v>20</v>
      </c>
      <c r="U59" s="337">
        <f>'[2]Tableau 14 yrs reduced'!U59</f>
        <v>21</v>
      </c>
    </row>
    <row r="60" spans="1:21" x14ac:dyDescent="0.25">
      <c r="A60" s="336" t="s">
        <v>535</v>
      </c>
      <c r="B60" s="336">
        <f>'[1]totcomp-new'!D65</f>
        <v>10</v>
      </c>
      <c r="C60" s="336">
        <f>'[1]totcomp-new'!I65</f>
        <v>9</v>
      </c>
      <c r="D60" s="336">
        <f>'[1]totcomp-new'!N65</f>
        <v>9</v>
      </c>
      <c r="E60" s="345">
        <f>'[1]totcomp-new'!S65</f>
        <v>7</v>
      </c>
      <c r="F60" s="345">
        <f>'[1]totcomp-new'!X65</f>
        <v>6</v>
      </c>
      <c r="G60" s="338">
        <f>'[1]totcomp-new'!Y65</f>
        <v>6</v>
      </c>
      <c r="H60" s="338">
        <f>'[1]totcomp-new'!Z65</f>
        <v>6</v>
      </c>
      <c r="I60" s="338">
        <f>'[1]totcomp-new'!AA65</f>
        <v>4</v>
      </c>
      <c r="J60" s="338">
        <f>'[1]totcomp-new'!AB65</f>
        <v>4</v>
      </c>
      <c r="K60" s="338">
        <f>'[1]totcomp-new'!AC65</f>
        <v>4</v>
      </c>
      <c r="L60" s="338">
        <f>'[1]totcomp-new'!AD65</f>
        <v>3</v>
      </c>
      <c r="M60" s="338">
        <f>'[1]totcomp-new'!AE65</f>
        <v>3</v>
      </c>
      <c r="N60" s="338">
        <f>'[1]totcomp-new'!AF65</f>
        <v>3</v>
      </c>
      <c r="O60" s="338">
        <f>'[1]totcomp-new'!AG65</f>
        <v>3</v>
      </c>
      <c r="P60" s="338">
        <f>'[1]totcomp-new'!AH65</f>
        <v>3</v>
      </c>
      <c r="Q60" s="338">
        <f>'[1]totcomp-new'!AI65</f>
        <v>2</v>
      </c>
      <c r="R60" s="338">
        <f>'[1]totcomp-new'!AJ65</f>
        <v>2</v>
      </c>
      <c r="S60" s="338">
        <f>'[1]totcomp-new'!AK65</f>
        <v>2</v>
      </c>
      <c r="T60" s="338">
        <f>'[1]totcomp-new'!AL65</f>
        <v>2</v>
      </c>
      <c r="U60" s="337">
        <f>'[2]Tableau 14 yrs reduced'!U60</f>
        <v>2</v>
      </c>
    </row>
    <row r="61" spans="1:21" x14ac:dyDescent="0.25">
      <c r="A61" s="336" t="s">
        <v>536</v>
      </c>
      <c r="B61" s="336">
        <f>'[1]totcomp-new'!D66</f>
        <v>11</v>
      </c>
      <c r="C61" s="336">
        <f>'[1]totcomp-new'!I66</f>
        <v>12</v>
      </c>
      <c r="D61" s="336">
        <f>'[1]totcomp-new'!N66</f>
        <v>10</v>
      </c>
      <c r="E61" s="345">
        <f>'[1]totcomp-new'!S66</f>
        <v>10</v>
      </c>
      <c r="F61" s="345">
        <f>'[1]totcomp-new'!X66</f>
        <v>8</v>
      </c>
      <c r="G61" s="338">
        <f>'[1]totcomp-new'!Y66</f>
        <v>8</v>
      </c>
      <c r="H61" s="338">
        <f>'[1]totcomp-new'!Z66</f>
        <v>9</v>
      </c>
      <c r="I61" s="338">
        <f>'[1]totcomp-new'!AA66</f>
        <v>8</v>
      </c>
      <c r="J61" s="338">
        <f>'[1]totcomp-new'!AB66</f>
        <v>9</v>
      </c>
      <c r="K61" s="338">
        <f>'[1]totcomp-new'!AC66</f>
        <v>8</v>
      </c>
      <c r="L61" s="338">
        <f>'[1]totcomp-new'!AD66</f>
        <v>8</v>
      </c>
      <c r="M61" s="338">
        <f>'[1]totcomp-new'!AE66</f>
        <v>8</v>
      </c>
      <c r="N61" s="338">
        <f>'[1]totcomp-new'!AF66</f>
        <v>8</v>
      </c>
      <c r="O61" s="338">
        <f>'[1]totcomp-new'!AG66</f>
        <v>7</v>
      </c>
      <c r="P61" s="338">
        <f>'[1]totcomp-new'!AH66</f>
        <v>7</v>
      </c>
      <c r="Q61" s="338">
        <f>'[1]totcomp-new'!AI66</f>
        <v>7</v>
      </c>
      <c r="R61" s="338">
        <f>'[1]totcomp-new'!AJ66</f>
        <v>6</v>
      </c>
      <c r="S61" s="338">
        <f>'[1]totcomp-new'!AK66</f>
        <v>6</v>
      </c>
      <c r="T61" s="338">
        <f>'[1]totcomp-new'!AL66</f>
        <v>6</v>
      </c>
      <c r="U61" s="337">
        <f>'[2]Tableau 14 yrs reduced'!U61</f>
        <v>5</v>
      </c>
    </row>
    <row r="62" spans="1:21" x14ac:dyDescent="0.25">
      <c r="A62" s="336" t="s">
        <v>537</v>
      </c>
      <c r="B62" s="336">
        <f>'[1]totcomp-new'!D67</f>
        <v>36</v>
      </c>
      <c r="C62" s="336">
        <f>'[1]totcomp-new'!I67</f>
        <v>31</v>
      </c>
      <c r="D62" s="336">
        <f>'[1]totcomp-new'!N67</f>
        <v>27</v>
      </c>
      <c r="E62" s="345">
        <f>'[1]totcomp-new'!S67</f>
        <v>23</v>
      </c>
      <c r="F62" s="345">
        <f>'[1]totcomp-new'!X67</f>
        <v>19</v>
      </c>
      <c r="G62" s="338">
        <f>'[1]totcomp-new'!Y67</f>
        <v>19</v>
      </c>
      <c r="H62" s="338">
        <f>'[1]totcomp-new'!Z67</f>
        <v>19</v>
      </c>
      <c r="I62" s="338">
        <f>'[1]totcomp-new'!AA67</f>
        <v>20</v>
      </c>
      <c r="J62" s="338">
        <f>'[1]totcomp-new'!AB67</f>
        <v>17</v>
      </c>
      <c r="K62" s="338">
        <f>'[1]totcomp-new'!AC67</f>
        <v>16</v>
      </c>
      <c r="L62" s="338">
        <f>'[1]totcomp-new'!AD67</f>
        <v>16</v>
      </c>
      <c r="M62" s="338">
        <f>'[1]totcomp-new'!AE67</f>
        <v>16</v>
      </c>
      <c r="N62" s="338">
        <f>'[1]totcomp-new'!AF67</f>
        <v>16</v>
      </c>
      <c r="O62" s="338">
        <f>'[1]totcomp-new'!AG67</f>
        <v>15</v>
      </c>
      <c r="P62" s="338">
        <f>'[1]totcomp-new'!AH67</f>
        <v>15</v>
      </c>
      <c r="Q62" s="338">
        <f>'[1]totcomp-new'!AI67</f>
        <v>15</v>
      </c>
      <c r="R62" s="338">
        <f>'[1]totcomp-new'!AJ67</f>
        <v>15</v>
      </c>
      <c r="S62" s="338">
        <f>'[1]totcomp-new'!AK67</f>
        <v>14</v>
      </c>
      <c r="T62" s="338">
        <f>'[1]totcomp-new'!AL67</f>
        <v>14</v>
      </c>
      <c r="U62" s="337">
        <f>'[2]Tableau 14 yrs reduced'!U62</f>
        <v>15</v>
      </c>
    </row>
    <row r="63" spans="1:21" x14ac:dyDescent="0.25">
      <c r="A63" s="336" t="s">
        <v>538</v>
      </c>
      <c r="B63" s="336">
        <f>'[1]totcomp-new'!D68</f>
        <v>48</v>
      </c>
      <c r="C63" s="336">
        <f>'[1]totcomp-new'!I68</f>
        <v>44</v>
      </c>
      <c r="D63" s="336">
        <f>'[1]totcomp-new'!N68</f>
        <v>35</v>
      </c>
      <c r="E63" s="345">
        <f>'[1]totcomp-new'!S68</f>
        <v>31</v>
      </c>
      <c r="F63" s="345">
        <f>'[1]totcomp-new'!X68</f>
        <v>28</v>
      </c>
      <c r="G63" s="338">
        <f>'[1]totcomp-new'!Y68</f>
        <v>29</v>
      </c>
      <c r="H63" s="338">
        <f>'[1]totcomp-new'!Z68</f>
        <v>30</v>
      </c>
      <c r="I63" s="338">
        <f>'[1]totcomp-new'!AA68</f>
        <v>32</v>
      </c>
      <c r="J63" s="338">
        <f>'[1]totcomp-new'!AB68</f>
        <v>26</v>
      </c>
      <c r="K63" s="338">
        <f>'[1]totcomp-new'!AC68</f>
        <v>27</v>
      </c>
      <c r="L63" s="338">
        <f>'[1]totcomp-new'!AD68</f>
        <v>26</v>
      </c>
      <c r="M63" s="338">
        <f>'[1]totcomp-new'!AE68</f>
        <v>26</v>
      </c>
      <c r="N63" s="338">
        <f>'[1]totcomp-new'!AF68</f>
        <v>27</v>
      </c>
      <c r="O63" s="338">
        <f>'[1]totcomp-new'!AG68</f>
        <v>27</v>
      </c>
      <c r="P63" s="338">
        <f>'[1]totcomp-new'!AH68</f>
        <v>31</v>
      </c>
      <c r="Q63" s="338">
        <f>'[1]totcomp-new'!AI68</f>
        <v>30</v>
      </c>
      <c r="R63" s="338">
        <f>'[1]totcomp-new'!AJ68</f>
        <v>34</v>
      </c>
      <c r="S63" s="338">
        <f>'[1]totcomp-new'!AK68</f>
        <v>34</v>
      </c>
      <c r="T63" s="338">
        <f>'[1]totcomp-new'!AL68</f>
        <v>30</v>
      </c>
      <c r="U63" s="337">
        <f>'[2]Tableau 14 yrs reduced'!U63</f>
        <v>32</v>
      </c>
    </row>
    <row r="64" spans="1:21" x14ac:dyDescent="0.25">
      <c r="A64" s="339" t="s">
        <v>539</v>
      </c>
      <c r="B64" s="336"/>
      <c r="C64" s="336"/>
      <c r="D64" s="336"/>
      <c r="E64" s="345"/>
      <c r="F64" s="345"/>
      <c r="G64" s="338"/>
      <c r="H64" s="338"/>
      <c r="I64" s="338"/>
      <c r="J64" s="338"/>
      <c r="K64" s="338"/>
      <c r="L64" s="338"/>
      <c r="M64" s="338"/>
      <c r="N64" s="338"/>
      <c r="O64" s="338"/>
      <c r="P64" s="338"/>
      <c r="Q64" s="338"/>
      <c r="R64" s="338"/>
      <c r="S64" s="338"/>
      <c r="T64" s="338"/>
      <c r="U64" s="337"/>
    </row>
    <row r="65" spans="1:21" x14ac:dyDescent="0.25">
      <c r="A65" s="340" t="s">
        <v>540</v>
      </c>
      <c r="B65" s="336">
        <f>'[1]totcomp-new'!D69</f>
        <v>147</v>
      </c>
      <c r="C65" s="336">
        <f>'[1]totcomp-new'!I69</f>
        <v>143</v>
      </c>
      <c r="D65" s="336">
        <f>'[1]totcomp-new'!N69</f>
        <v>138</v>
      </c>
      <c r="E65" s="345">
        <f>'[1]totcomp-new'!S69</f>
        <v>135</v>
      </c>
      <c r="F65" s="345">
        <f>'[1]totcomp-new'!X69</f>
        <v>129</v>
      </c>
      <c r="G65" s="338">
        <f>'[1]totcomp-new'!Y69</f>
        <v>128</v>
      </c>
      <c r="H65" s="338">
        <f>'[1]totcomp-new'!Z69</f>
        <v>128</v>
      </c>
      <c r="I65" s="338">
        <f>'[1]totcomp-new'!AA69</f>
        <v>127</v>
      </c>
      <c r="J65" s="338">
        <f>'[1]totcomp-new'!AB69</f>
        <v>125</v>
      </c>
      <c r="K65" s="338">
        <f>'[1]totcomp-new'!AC69</f>
        <v>124</v>
      </c>
      <c r="L65" s="338">
        <f>'[1]totcomp-new'!AD69</f>
        <v>123</v>
      </c>
      <c r="M65" s="338">
        <f>'[1]totcomp-new'!AE69</f>
        <v>121</v>
      </c>
      <c r="N65" s="338">
        <f>'[1]totcomp-new'!AF69</f>
        <v>123</v>
      </c>
      <c r="O65" s="338">
        <f>'[1]totcomp-new'!AG69</f>
        <v>121</v>
      </c>
      <c r="P65" s="338">
        <f>'[1]totcomp-new'!AH69</f>
        <v>119</v>
      </c>
      <c r="Q65" s="338">
        <f>'[1]totcomp-new'!AI69</f>
        <v>118</v>
      </c>
      <c r="R65" s="338">
        <f>'[1]totcomp-new'!AJ69</f>
        <v>117</v>
      </c>
      <c r="S65" s="338">
        <f>'[1]totcomp-new'!AK69</f>
        <v>115</v>
      </c>
      <c r="T65" s="338">
        <f>'[1]totcomp-new'!AL69</f>
        <v>116</v>
      </c>
      <c r="U65" s="337">
        <f>'[2]Tableau 14 yrs reduced'!U65</f>
        <v>116</v>
      </c>
    </row>
    <row r="66" spans="1:21" x14ac:dyDescent="0.25">
      <c r="A66" s="340" t="s">
        <v>541</v>
      </c>
      <c r="B66" s="336">
        <f>'[1]totcomp-new'!D70</f>
        <v>250</v>
      </c>
      <c r="C66" s="336">
        <f>'[1]totcomp-new'!I70</f>
        <v>223</v>
      </c>
      <c r="D66" s="336">
        <f>'[1]totcomp-new'!N70</f>
        <v>172</v>
      </c>
      <c r="E66" s="345">
        <f>'[1]totcomp-new'!S70</f>
        <v>148</v>
      </c>
      <c r="F66" s="345">
        <f>'[1]totcomp-new'!X70</f>
        <v>126</v>
      </c>
      <c r="G66" s="338">
        <f>'[1]totcomp-new'!Y70</f>
        <v>123</v>
      </c>
      <c r="H66" s="338">
        <f>'[1]totcomp-new'!Z70</f>
        <v>119</v>
      </c>
      <c r="I66" s="338">
        <f>'[1]totcomp-new'!AA70</f>
        <v>119</v>
      </c>
      <c r="J66" s="338">
        <f>'[1]totcomp-new'!AB70</f>
        <v>106</v>
      </c>
      <c r="K66" s="338">
        <f>'[1]totcomp-new'!AC70</f>
        <v>104</v>
      </c>
      <c r="L66" s="338">
        <f>'[1]totcomp-new'!AD70</f>
        <v>98</v>
      </c>
      <c r="M66" s="338">
        <f>'[1]totcomp-new'!AE70</f>
        <v>95</v>
      </c>
      <c r="N66" s="338">
        <f>'[1]totcomp-new'!AF70</f>
        <v>95</v>
      </c>
      <c r="O66" s="338">
        <f>'[1]totcomp-new'!AG70</f>
        <v>91</v>
      </c>
      <c r="P66" s="338">
        <f>'[1]totcomp-new'!AH70</f>
        <v>86</v>
      </c>
      <c r="Q66" s="338">
        <f>'[1]totcomp-new'!AI70</f>
        <v>81</v>
      </c>
      <c r="R66" s="338">
        <f>'[1]totcomp-new'!AJ70</f>
        <v>80</v>
      </c>
      <c r="S66" s="338">
        <f>'[1]totcomp-new'!AK70</f>
        <v>77</v>
      </c>
      <c r="T66" s="338">
        <f>'[1]totcomp-new'!AL70</f>
        <v>73</v>
      </c>
      <c r="U66" s="337">
        <f>'[2]Tableau 14 yrs reduced'!U66</f>
        <v>74</v>
      </c>
    </row>
    <row r="67" spans="1:21" x14ac:dyDescent="0.25">
      <c r="A67" s="340" t="s">
        <v>542</v>
      </c>
      <c r="B67" s="336">
        <f>'[1]totcomp-new'!D71</f>
        <v>43</v>
      </c>
      <c r="C67" s="336">
        <f>'[1]totcomp-new'!I71</f>
        <v>43</v>
      </c>
      <c r="D67" s="336">
        <f>'[1]totcomp-new'!N71</f>
        <v>42</v>
      </c>
      <c r="E67" s="345">
        <f>'[1]totcomp-new'!S71</f>
        <v>41</v>
      </c>
      <c r="F67" s="345">
        <f>'[1]totcomp-new'!X71</f>
        <v>34</v>
      </c>
      <c r="G67" s="338">
        <f>'[1]totcomp-new'!Y71</f>
        <v>30</v>
      </c>
      <c r="H67" s="338">
        <f>'[1]totcomp-new'!Z71</f>
        <v>31</v>
      </c>
      <c r="I67" s="338">
        <f>'[1]totcomp-new'!AA71</f>
        <v>33</v>
      </c>
      <c r="J67" s="338">
        <f>'[1]totcomp-new'!AB71</f>
        <v>27</v>
      </c>
      <c r="K67" s="338">
        <f>'[1]totcomp-new'!AC71</f>
        <v>30</v>
      </c>
      <c r="L67" s="338">
        <f>'[1]totcomp-new'!AD71</f>
        <v>26</v>
      </c>
      <c r="M67" s="338">
        <f>'[1]totcomp-new'!AE71</f>
        <v>26</v>
      </c>
      <c r="N67" s="338">
        <f>'[1]totcomp-new'!AF71</f>
        <v>27</v>
      </c>
      <c r="O67" s="338">
        <f>'[1]totcomp-new'!AG71</f>
        <v>27</v>
      </c>
      <c r="P67" s="338">
        <f>'[1]totcomp-new'!AH71</f>
        <v>25</v>
      </c>
      <c r="Q67" s="338">
        <f>'[1]totcomp-new'!AI71</f>
        <v>26</v>
      </c>
      <c r="R67" s="338">
        <f>'[1]totcomp-new'!AJ71</f>
        <v>28</v>
      </c>
      <c r="S67" s="338">
        <f>'[1]totcomp-new'!AK71</f>
        <v>26</v>
      </c>
      <c r="T67" s="338">
        <f>'[1]totcomp-new'!AL71</f>
        <v>24</v>
      </c>
      <c r="U67" s="337">
        <f>'[2]Tableau 14 yrs reduced'!U67</f>
        <v>27</v>
      </c>
    </row>
    <row r="68" spans="1:21" x14ac:dyDescent="0.25">
      <c r="A68" s="340" t="s">
        <v>534</v>
      </c>
      <c r="B68" s="336">
        <f>'[1]totcomp-new'!D72</f>
        <v>116</v>
      </c>
      <c r="C68" s="336">
        <f>'[1]totcomp-new'!I72</f>
        <v>103</v>
      </c>
      <c r="D68" s="336">
        <f>'[1]totcomp-new'!N72</f>
        <v>91</v>
      </c>
      <c r="E68" s="345">
        <f>'[1]totcomp-new'!S72</f>
        <v>85</v>
      </c>
      <c r="F68" s="345">
        <f>'[1]totcomp-new'!X72</f>
        <v>91</v>
      </c>
      <c r="G68" s="338">
        <f>'[1]totcomp-new'!Y72</f>
        <v>92</v>
      </c>
      <c r="H68" s="338">
        <f>'[1]totcomp-new'!Z72</f>
        <v>93</v>
      </c>
      <c r="I68" s="338">
        <f>'[1]totcomp-new'!AA72</f>
        <v>98</v>
      </c>
      <c r="J68" s="338">
        <f>'[1]totcomp-new'!AB72</f>
        <v>85</v>
      </c>
      <c r="K68" s="338">
        <f>'[1]totcomp-new'!AC72</f>
        <v>85</v>
      </c>
      <c r="L68" s="338">
        <f>'[1]totcomp-new'!AD72</f>
        <v>84</v>
      </c>
      <c r="M68" s="338">
        <f>'[1]totcomp-new'!AE72</f>
        <v>83</v>
      </c>
      <c r="N68" s="338">
        <f>'[1]totcomp-new'!AF72</f>
        <v>84</v>
      </c>
      <c r="O68" s="338">
        <f>'[1]totcomp-new'!AG72</f>
        <v>83</v>
      </c>
      <c r="P68" s="338">
        <f>'[1]totcomp-new'!AH72</f>
        <v>81</v>
      </c>
      <c r="Q68" s="338">
        <f>'[1]totcomp-new'!AI72</f>
        <v>77</v>
      </c>
      <c r="R68" s="338">
        <f>'[1]totcomp-new'!AJ72</f>
        <v>80</v>
      </c>
      <c r="S68" s="338">
        <f>'[1]totcomp-new'!AK72</f>
        <v>79</v>
      </c>
      <c r="T68" s="338">
        <f>'[1]totcomp-new'!AL72</f>
        <v>75</v>
      </c>
      <c r="U68" s="337">
        <f>'[2]Tableau 14 yrs reduced'!U68</f>
        <v>79</v>
      </c>
    </row>
    <row r="69" spans="1:21" x14ac:dyDescent="0.25">
      <c r="A69" s="340" t="s">
        <v>543</v>
      </c>
      <c r="B69" s="336">
        <f>'[1]totcomp-new'!D73</f>
        <v>57</v>
      </c>
      <c r="C69" s="336">
        <f>'[1]totcomp-new'!I73</f>
        <v>53</v>
      </c>
      <c r="D69" s="336">
        <f>'[1]totcomp-new'!N73</f>
        <v>46</v>
      </c>
      <c r="E69" s="345">
        <f>'[1]totcomp-new'!S73</f>
        <v>40</v>
      </c>
      <c r="F69" s="345">
        <f>'[1]totcomp-new'!X73</f>
        <v>34</v>
      </c>
      <c r="G69" s="338">
        <f>'[1]totcomp-new'!Y73</f>
        <v>34</v>
      </c>
      <c r="H69" s="338">
        <f>'[1]totcomp-new'!Z73</f>
        <v>33</v>
      </c>
      <c r="I69" s="338">
        <f>'[1]totcomp-new'!AA73</f>
        <v>33</v>
      </c>
      <c r="J69" s="338">
        <f>'[1]totcomp-new'!AB73</f>
        <v>29</v>
      </c>
      <c r="K69" s="338">
        <f>'[1]totcomp-new'!AC73</f>
        <v>28</v>
      </c>
      <c r="L69" s="338">
        <f>'[1]totcomp-new'!AD73</f>
        <v>27</v>
      </c>
      <c r="M69" s="338">
        <f>'[1]totcomp-new'!AE73</f>
        <v>26</v>
      </c>
      <c r="N69" s="338">
        <f>'[1]totcomp-new'!AF73</f>
        <v>26</v>
      </c>
      <c r="O69" s="338">
        <f>'[1]totcomp-new'!AG73</f>
        <v>26</v>
      </c>
      <c r="P69" s="338">
        <f>'[1]totcomp-new'!AH73</f>
        <v>25</v>
      </c>
      <c r="Q69" s="338">
        <f>'[1]totcomp-new'!AI73</f>
        <v>24</v>
      </c>
      <c r="R69" s="338">
        <f>'[1]totcomp-new'!AJ73</f>
        <v>23</v>
      </c>
      <c r="S69" s="338">
        <f>'[1]totcomp-new'!AK73</f>
        <v>23</v>
      </c>
      <c r="T69" s="338">
        <f>'[1]totcomp-new'!AL73</f>
        <v>21</v>
      </c>
      <c r="U69" s="337">
        <f>'[2]Tableau 14 yrs reduced'!U69</f>
        <v>22</v>
      </c>
    </row>
    <row r="70" spans="1:21" x14ac:dyDescent="0.25">
      <c r="A70" s="340" t="s">
        <v>538</v>
      </c>
      <c r="B70" s="336">
        <f>'[1]totcomp-new'!D74</f>
        <v>48</v>
      </c>
      <c r="C70" s="336">
        <f>'[1]totcomp-new'!I74</f>
        <v>44</v>
      </c>
      <c r="D70" s="336">
        <f>'[1]totcomp-new'!N74</f>
        <v>35</v>
      </c>
      <c r="E70" s="345">
        <f>'[1]totcomp-new'!S74</f>
        <v>31</v>
      </c>
      <c r="F70" s="345">
        <f>'[1]totcomp-new'!X74</f>
        <v>28</v>
      </c>
      <c r="G70" s="338">
        <f>'[1]totcomp-new'!Y74</f>
        <v>29</v>
      </c>
      <c r="H70" s="338">
        <f>'[1]totcomp-new'!Z74</f>
        <v>30</v>
      </c>
      <c r="I70" s="338">
        <f>'[1]totcomp-new'!AA74</f>
        <v>32</v>
      </c>
      <c r="J70" s="338">
        <f>'[1]totcomp-new'!AB74</f>
        <v>26</v>
      </c>
      <c r="K70" s="338">
        <f>'[1]totcomp-new'!AC74</f>
        <v>27</v>
      </c>
      <c r="L70" s="338">
        <f>'[1]totcomp-new'!AD74</f>
        <v>26</v>
      </c>
      <c r="M70" s="338">
        <f>'[1]totcomp-new'!AE74</f>
        <v>26</v>
      </c>
      <c r="N70" s="338">
        <f>'[1]totcomp-new'!AF74</f>
        <v>27</v>
      </c>
      <c r="O70" s="338">
        <f>'[1]totcomp-new'!AG74</f>
        <v>27</v>
      </c>
      <c r="P70" s="338">
        <f>'[1]totcomp-new'!AH74</f>
        <v>31</v>
      </c>
      <c r="Q70" s="338">
        <f>'[1]totcomp-new'!AI74</f>
        <v>30</v>
      </c>
      <c r="R70" s="338">
        <f>'[1]totcomp-new'!AJ74</f>
        <v>34</v>
      </c>
      <c r="S70" s="338">
        <f>'[1]totcomp-new'!AK74</f>
        <v>34</v>
      </c>
      <c r="T70" s="338">
        <f>'[1]totcomp-new'!AL74</f>
        <v>30</v>
      </c>
      <c r="U70" s="337">
        <f>'[2]Tableau 14 yrs reduced'!U70</f>
        <v>32</v>
      </c>
    </row>
    <row r="71" spans="1:21" x14ac:dyDescent="0.25">
      <c r="A71" s="346" t="s">
        <v>544</v>
      </c>
      <c r="B71" s="336">
        <f>'[1]totcomp-new'!D75</f>
        <v>662</v>
      </c>
      <c r="C71" s="336">
        <f>'[1]totcomp-new'!I75</f>
        <v>609</v>
      </c>
      <c r="D71" s="336">
        <f>'[1]totcomp-new'!N75</f>
        <v>525</v>
      </c>
      <c r="E71" s="345">
        <f>'[1]totcomp-new'!S75</f>
        <v>480</v>
      </c>
      <c r="F71" s="345">
        <f>'[1]totcomp-new'!X75</f>
        <v>442</v>
      </c>
      <c r="G71" s="338">
        <f>'[1]totcomp-new'!Y75</f>
        <v>436</v>
      </c>
      <c r="H71" s="338">
        <f>'[1]totcomp-new'!Z75</f>
        <v>434</v>
      </c>
      <c r="I71" s="338">
        <f>'[1]totcomp-new'!AA75</f>
        <v>442</v>
      </c>
      <c r="J71" s="338">
        <f>'[1]totcomp-new'!AB75</f>
        <v>398</v>
      </c>
      <c r="K71" s="338">
        <f>'[1]totcomp-new'!AC75</f>
        <v>399</v>
      </c>
      <c r="L71" s="343">
        <f>'[1]totcomp-new'!AD75</f>
        <v>384</v>
      </c>
      <c r="M71" s="343">
        <f>'[1]totcomp-new'!AE75</f>
        <v>377</v>
      </c>
      <c r="N71" s="343">
        <f>'[1]totcomp-new'!AF75</f>
        <v>381</v>
      </c>
      <c r="O71" s="343">
        <f>'[1]totcomp-new'!AG75</f>
        <v>375</v>
      </c>
      <c r="P71" s="343">
        <f>'[1]totcomp-new'!AH75</f>
        <v>367</v>
      </c>
      <c r="Q71" s="343">
        <f>'[1]totcomp-new'!AI75</f>
        <v>356</v>
      </c>
      <c r="R71" s="343">
        <f>'[1]totcomp-new'!AJ75</f>
        <v>362</v>
      </c>
      <c r="S71" s="343">
        <f>'[1]totcomp-new'!AK75</f>
        <v>353</v>
      </c>
      <c r="T71" s="343">
        <f>'[1]totcomp-new'!AL75</f>
        <v>339</v>
      </c>
      <c r="U71" s="344">
        <f>'[2]Tableau 14 yrs reduced'!U71</f>
        <v>351</v>
      </c>
    </row>
    <row r="72" spans="1:21" x14ac:dyDescent="0.25">
      <c r="A72" s="347" t="s">
        <v>547</v>
      </c>
      <c r="B72" s="348"/>
      <c r="C72" s="348"/>
      <c r="D72" s="348"/>
      <c r="E72" s="348"/>
      <c r="F72" s="348"/>
      <c r="G72" s="348"/>
      <c r="H72" s="348"/>
      <c r="I72" s="348"/>
      <c r="J72" s="348"/>
      <c r="K72" s="348"/>
      <c r="L72" s="348"/>
      <c r="M72" s="348"/>
      <c r="N72" s="348"/>
      <c r="O72" s="348"/>
      <c r="P72" s="349"/>
      <c r="Q72" s="349"/>
      <c r="R72" s="349"/>
      <c r="S72" s="349"/>
      <c r="T72" s="349"/>
      <c r="U72" s="335"/>
    </row>
    <row r="73" spans="1:21" ht="15" customHeight="1" x14ac:dyDescent="0.25">
      <c r="A73" s="588" t="s">
        <v>548</v>
      </c>
      <c r="B73" s="589"/>
      <c r="C73" s="589"/>
      <c r="D73" s="589"/>
      <c r="E73" s="589"/>
      <c r="F73" s="589"/>
      <c r="G73" s="589"/>
      <c r="H73" s="589"/>
      <c r="I73" s="589"/>
      <c r="J73" s="589"/>
      <c r="K73" s="589"/>
      <c r="L73" s="589"/>
      <c r="M73" s="589"/>
      <c r="N73" s="589"/>
      <c r="O73" s="589"/>
      <c r="P73" s="338"/>
      <c r="Q73" s="338"/>
      <c r="R73" s="338"/>
      <c r="S73" s="338"/>
      <c r="T73" s="338"/>
      <c r="U73" s="337"/>
    </row>
    <row r="74" spans="1:21" x14ac:dyDescent="0.25">
      <c r="A74" s="350" t="s">
        <v>498</v>
      </c>
      <c r="B74" s="351"/>
      <c r="C74" s="351"/>
      <c r="D74" s="351"/>
      <c r="E74" s="351"/>
      <c r="F74" s="351"/>
      <c r="G74" s="351"/>
      <c r="H74" s="351"/>
      <c r="I74" s="351"/>
      <c r="J74" s="351"/>
      <c r="K74" s="351"/>
      <c r="L74" s="351"/>
      <c r="M74" s="351"/>
      <c r="N74" s="338"/>
      <c r="O74" s="338"/>
      <c r="P74" s="338"/>
      <c r="Q74" s="338"/>
      <c r="R74" s="338"/>
      <c r="S74" s="338"/>
      <c r="T74" s="338"/>
      <c r="U74" s="337"/>
    </row>
    <row r="75" spans="1:21" x14ac:dyDescent="0.25">
      <c r="A75" s="352" t="s">
        <v>549</v>
      </c>
      <c r="B75" s="353"/>
      <c r="C75" s="353"/>
      <c r="D75" s="353"/>
      <c r="E75" s="353"/>
      <c r="F75" s="353"/>
      <c r="G75" s="353"/>
      <c r="H75" s="353"/>
      <c r="I75" s="353"/>
      <c r="J75" s="353"/>
      <c r="K75" s="353"/>
      <c r="L75" s="353"/>
      <c r="M75" s="353"/>
      <c r="N75" s="343"/>
      <c r="O75" s="343"/>
      <c r="P75" s="343"/>
      <c r="Q75" s="343"/>
      <c r="R75" s="343"/>
      <c r="S75" s="343"/>
      <c r="T75" s="343"/>
      <c r="U75" s="344"/>
    </row>
  </sheetData>
  <mergeCells count="6">
    <mergeCell ref="A73:O73"/>
    <mergeCell ref="A1:U1"/>
    <mergeCell ref="A2:A3"/>
    <mergeCell ref="B2:U2"/>
    <mergeCell ref="A37:A38"/>
    <mergeCell ref="B37:U37"/>
  </mergeCells>
  <pageMargins left="0.7" right="0.7" top="0.75" bottom="0.75" header="0.3" footer="0.3"/>
  <pageSetup paperSize="9" scale="74" fitToWidth="2" orientation="portrait"/>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workbookViewId="0">
      <selection activeCell="I8" sqref="I8"/>
    </sheetView>
  </sheetViews>
  <sheetFormatPr baseColWidth="10" defaultColWidth="11.42578125" defaultRowHeight="12.75" x14ac:dyDescent="0.2"/>
  <cols>
    <col min="1" max="9" width="3.85546875" style="354" customWidth="1"/>
    <col min="10" max="10" width="47.42578125" style="354" customWidth="1"/>
    <col min="11" max="16384" width="11.42578125" style="354"/>
  </cols>
  <sheetData>
    <row r="1" spans="1:1" x14ac:dyDescent="0.2">
      <c r="A1" s="354" t="s">
        <v>550</v>
      </c>
    </row>
    <row r="72" ht="15" customHeight="1" x14ac:dyDescent="0.2"/>
    <row r="73" ht="15" customHeight="1" x14ac:dyDescent="0.2"/>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14" workbookViewId="0">
      <selection activeCell="K28" sqref="K28"/>
    </sheetView>
  </sheetViews>
  <sheetFormatPr baseColWidth="10" defaultRowHeight="15" x14ac:dyDescent="0.25"/>
  <sheetData>
    <row r="1" spans="1:15" ht="15.75" x14ac:dyDescent="0.25">
      <c r="A1" s="456" t="s">
        <v>15</v>
      </c>
      <c r="B1" s="457"/>
      <c r="C1" s="457"/>
      <c r="D1" s="457"/>
      <c r="E1" s="457"/>
      <c r="F1" s="457"/>
      <c r="G1" s="457"/>
      <c r="H1" s="457"/>
      <c r="I1" s="457"/>
      <c r="J1" s="457"/>
      <c r="K1" s="457"/>
      <c r="L1" s="457"/>
      <c r="M1" s="457"/>
      <c r="N1" s="457"/>
      <c r="O1" s="457"/>
    </row>
    <row r="2" spans="1:15" x14ac:dyDescent="0.25">
      <c r="A2" s="458" t="s">
        <v>16</v>
      </c>
      <c r="B2" s="458"/>
      <c r="C2" s="458"/>
      <c r="D2" s="356"/>
      <c r="E2" s="356"/>
      <c r="F2" s="356"/>
      <c r="G2" s="356"/>
      <c r="H2" s="356"/>
      <c r="I2" s="356"/>
      <c r="J2" s="356"/>
      <c r="K2" s="356"/>
      <c r="L2" s="356"/>
      <c r="M2" s="356"/>
      <c r="N2" s="356"/>
      <c r="O2" s="1"/>
    </row>
    <row r="3" spans="1:15" ht="25.5" x14ac:dyDescent="0.25">
      <c r="A3" s="2" t="s">
        <v>17</v>
      </c>
      <c r="B3" s="3">
        <v>1985</v>
      </c>
      <c r="C3" s="3">
        <v>1990</v>
      </c>
      <c r="D3" s="3">
        <v>1995</v>
      </c>
      <c r="E3" s="3">
        <v>2000</v>
      </c>
      <c r="F3" s="3">
        <v>2005</v>
      </c>
      <c r="G3" s="3">
        <v>2010</v>
      </c>
      <c r="H3" s="4">
        <v>2011</v>
      </c>
      <c r="I3" s="4" t="s">
        <v>18</v>
      </c>
      <c r="J3" s="4" t="s">
        <v>19</v>
      </c>
      <c r="K3" s="4">
        <v>2014</v>
      </c>
      <c r="L3" s="400" t="s">
        <v>556</v>
      </c>
      <c r="M3" s="400" t="s">
        <v>557</v>
      </c>
      <c r="N3" s="400" t="s">
        <v>562</v>
      </c>
      <c r="O3" s="400" t="s">
        <v>563</v>
      </c>
    </row>
    <row r="4" spans="1:15" x14ac:dyDescent="0.25">
      <c r="A4" s="5" t="s">
        <v>22</v>
      </c>
      <c r="B4" s="6" t="s">
        <v>23</v>
      </c>
      <c r="C4" s="6" t="s">
        <v>24</v>
      </c>
      <c r="D4" s="6" t="s">
        <v>25</v>
      </c>
      <c r="E4" s="6" t="s">
        <v>26</v>
      </c>
      <c r="F4" s="6" t="s">
        <v>27</v>
      </c>
      <c r="G4" s="6" t="s">
        <v>28</v>
      </c>
      <c r="H4" s="6" t="s">
        <v>28</v>
      </c>
      <c r="I4" s="7">
        <v>24.4</v>
      </c>
      <c r="J4" s="7">
        <v>24.4</v>
      </c>
      <c r="K4" s="6">
        <v>24.3</v>
      </c>
      <c r="L4" s="401">
        <v>24.341490134317258</v>
      </c>
      <c r="M4" s="401">
        <v>24.292723346983802</v>
      </c>
      <c r="N4" s="401">
        <v>24.1</v>
      </c>
      <c r="O4" s="401">
        <v>24</v>
      </c>
    </row>
    <row r="5" spans="1:15" x14ac:dyDescent="0.25">
      <c r="A5" s="8" t="s">
        <v>29</v>
      </c>
      <c r="B5" s="9" t="s">
        <v>30</v>
      </c>
      <c r="C5" s="9" t="s">
        <v>31</v>
      </c>
      <c r="D5" s="9" t="s">
        <v>32</v>
      </c>
      <c r="E5" s="9" t="s">
        <v>32</v>
      </c>
      <c r="F5" s="10" t="s">
        <v>33</v>
      </c>
      <c r="G5" s="11" t="s">
        <v>30</v>
      </c>
      <c r="H5" s="11" t="s">
        <v>34</v>
      </c>
      <c r="I5" s="11">
        <v>51.9</v>
      </c>
      <c r="J5" s="11">
        <v>51.5</v>
      </c>
      <c r="K5" s="12">
        <v>51.3</v>
      </c>
      <c r="L5" s="13">
        <v>50.9</v>
      </c>
      <c r="M5" s="13">
        <v>50.522382252169784</v>
      </c>
      <c r="N5" s="13">
        <v>50.3</v>
      </c>
      <c r="O5" s="13">
        <v>49.973479690946348</v>
      </c>
    </row>
    <row r="6" spans="1:15" ht="25.5" x14ac:dyDescent="0.25">
      <c r="A6" s="8" t="s">
        <v>35</v>
      </c>
      <c r="B6" s="9" t="s">
        <v>36</v>
      </c>
      <c r="C6" s="9" t="s">
        <v>37</v>
      </c>
      <c r="D6" s="9" t="s">
        <v>38</v>
      </c>
      <c r="E6" s="9" t="s">
        <v>39</v>
      </c>
      <c r="F6" s="10" t="s">
        <v>40</v>
      </c>
      <c r="G6" s="11" t="s">
        <v>41</v>
      </c>
      <c r="H6" s="11" t="s">
        <v>42</v>
      </c>
      <c r="I6" s="11" t="s">
        <v>43</v>
      </c>
      <c r="J6" s="11">
        <v>24.1</v>
      </c>
      <c r="K6" s="13">
        <v>24.4</v>
      </c>
      <c r="L6" s="13">
        <v>24.833914640063458</v>
      </c>
      <c r="M6" s="13">
        <v>25.184894400846414</v>
      </c>
      <c r="N6" s="13">
        <v>25.6</v>
      </c>
      <c r="O6" s="13">
        <v>26</v>
      </c>
    </row>
    <row r="7" spans="1:15" x14ac:dyDescent="0.25">
      <c r="A7" s="14" t="s">
        <v>44</v>
      </c>
      <c r="B7" s="15"/>
      <c r="C7" s="15"/>
      <c r="D7" s="15"/>
      <c r="E7" s="15"/>
      <c r="F7" s="15"/>
      <c r="G7" s="15"/>
      <c r="H7" s="15"/>
      <c r="I7" s="15"/>
      <c r="J7" s="15"/>
      <c r="K7" s="16"/>
      <c r="L7" s="402"/>
      <c r="M7" s="402"/>
      <c r="N7" s="402"/>
      <c r="O7" s="402"/>
    </row>
    <row r="8" spans="1:15" ht="25.5" x14ac:dyDescent="0.25">
      <c r="A8" s="17" t="s">
        <v>45</v>
      </c>
      <c r="B8" s="18">
        <v>12.8</v>
      </c>
      <c r="C8" s="18" t="s">
        <v>46</v>
      </c>
      <c r="D8" s="18" t="s">
        <v>47</v>
      </c>
      <c r="E8" s="18" t="s">
        <v>48</v>
      </c>
      <c r="F8" s="19" t="s">
        <v>49</v>
      </c>
      <c r="G8" s="20" t="s">
        <v>50</v>
      </c>
      <c r="H8" s="20" t="s">
        <v>51</v>
      </c>
      <c r="I8" s="20" t="s">
        <v>52</v>
      </c>
      <c r="J8" s="20">
        <v>17.7</v>
      </c>
      <c r="K8" s="21">
        <v>18.2</v>
      </c>
      <c r="L8" s="403">
        <v>18.644732389964354</v>
      </c>
      <c r="M8" s="403">
        <v>19.06657889920319</v>
      </c>
      <c r="N8" s="403">
        <v>19.5</v>
      </c>
      <c r="O8" s="403">
        <v>19.899999999999999</v>
      </c>
    </row>
    <row r="9" spans="1:15" ht="25.5" x14ac:dyDescent="0.25">
      <c r="A9" s="17" t="s">
        <v>53</v>
      </c>
      <c r="B9" s="18" t="s">
        <v>54</v>
      </c>
      <c r="C9" s="18" t="s">
        <v>55</v>
      </c>
      <c r="D9" s="18" t="s">
        <v>56</v>
      </c>
      <c r="E9" s="18" t="s">
        <v>57</v>
      </c>
      <c r="F9" s="19" t="s">
        <v>58</v>
      </c>
      <c r="G9" s="20" t="s">
        <v>59</v>
      </c>
      <c r="H9" s="20" t="s">
        <v>60</v>
      </c>
      <c r="I9" s="20" t="s">
        <v>61</v>
      </c>
      <c r="J9" s="20">
        <v>9.1999999999999993</v>
      </c>
      <c r="K9" s="21">
        <v>9.1999999999999993</v>
      </c>
      <c r="L9" s="404">
        <v>9.2810510148851755</v>
      </c>
      <c r="M9" s="404">
        <v>9.2803559539017595</v>
      </c>
      <c r="N9" s="403">
        <v>9.2511660605246551</v>
      </c>
      <c r="O9" s="403">
        <v>9.2819189906760737</v>
      </c>
    </row>
    <row r="10" spans="1:15" x14ac:dyDescent="0.25">
      <c r="A10" s="22" t="s">
        <v>62</v>
      </c>
      <c r="B10" s="23" t="s">
        <v>63</v>
      </c>
      <c r="C10" s="23" t="s">
        <v>63</v>
      </c>
      <c r="D10" s="23" t="s">
        <v>63</v>
      </c>
      <c r="E10" s="23" t="s">
        <v>63</v>
      </c>
      <c r="F10" s="24" t="s">
        <v>63</v>
      </c>
      <c r="G10" s="25" t="s">
        <v>63</v>
      </c>
      <c r="H10" s="25" t="s">
        <v>63</v>
      </c>
      <c r="I10" s="25" t="s">
        <v>63</v>
      </c>
      <c r="J10" s="25">
        <v>100</v>
      </c>
      <c r="K10" s="25" t="s">
        <v>63</v>
      </c>
      <c r="L10" s="26" t="s">
        <v>63</v>
      </c>
      <c r="M10" s="26" t="s">
        <v>63</v>
      </c>
      <c r="N10" s="27" t="s">
        <v>63</v>
      </c>
      <c r="O10" s="27">
        <f>SUM(O4:O6)</f>
        <v>99.973479690946348</v>
      </c>
    </row>
    <row r="11" spans="1:15" x14ac:dyDescent="0.25">
      <c r="A11" s="459" t="s">
        <v>564</v>
      </c>
      <c r="B11" s="460"/>
      <c r="C11" s="460"/>
      <c r="D11" s="460"/>
      <c r="E11" s="460"/>
      <c r="F11" s="460"/>
      <c r="G11" s="460"/>
      <c r="H11" s="460"/>
      <c r="I11" s="460"/>
      <c r="J11" s="460"/>
      <c r="K11" s="460"/>
      <c r="L11" s="460"/>
      <c r="M11" s="460"/>
      <c r="N11" s="460"/>
      <c r="O11" s="461"/>
    </row>
    <row r="12" spans="1:15" x14ac:dyDescent="0.25">
      <c r="A12" s="28"/>
      <c r="B12" s="28"/>
      <c r="C12" s="28"/>
      <c r="D12" s="28"/>
      <c r="E12" s="28"/>
      <c r="F12" s="28"/>
      <c r="G12" s="28"/>
      <c r="H12" s="28"/>
      <c r="I12" s="28"/>
      <c r="J12" s="28"/>
      <c r="K12" s="28"/>
      <c r="L12" s="28"/>
      <c r="M12" s="28"/>
      <c r="N12" s="28"/>
    </row>
    <row r="13" spans="1:15" x14ac:dyDescent="0.25">
      <c r="A13" s="28"/>
      <c r="B13" s="28"/>
      <c r="C13" s="28"/>
      <c r="D13" s="28"/>
      <c r="E13" s="28"/>
      <c r="F13" s="28"/>
      <c r="G13" s="28"/>
      <c r="H13" s="28"/>
      <c r="I13" s="28"/>
      <c r="J13" s="28"/>
      <c r="K13" s="28"/>
      <c r="L13" s="28"/>
      <c r="M13" s="28"/>
      <c r="N13" s="28"/>
    </row>
    <row r="14" spans="1:15" x14ac:dyDescent="0.25">
      <c r="A14" s="462"/>
      <c r="B14" s="463"/>
      <c r="C14" s="463"/>
      <c r="D14" s="463"/>
      <c r="E14" s="463"/>
      <c r="F14" s="463"/>
      <c r="G14" s="463"/>
      <c r="H14" s="463"/>
      <c r="I14" s="463"/>
      <c r="J14" s="463"/>
      <c r="K14" s="463"/>
      <c r="L14" s="463"/>
      <c r="M14" s="463"/>
      <c r="N14" s="463"/>
      <c r="O14" s="464"/>
    </row>
    <row r="15" spans="1:15" x14ac:dyDescent="0.25">
      <c r="A15" s="465" t="s">
        <v>14</v>
      </c>
      <c r="B15" s="465"/>
      <c r="C15" s="465"/>
      <c r="D15" s="355"/>
      <c r="E15" s="355"/>
      <c r="F15" s="355"/>
      <c r="G15" s="355"/>
      <c r="H15" s="355"/>
      <c r="I15" s="355"/>
      <c r="J15" s="355"/>
      <c r="K15" s="355"/>
      <c r="L15" s="355"/>
      <c r="M15" s="355"/>
      <c r="N15" s="355"/>
      <c r="O15" s="1"/>
    </row>
    <row r="16" spans="1:15" x14ac:dyDescent="0.25">
      <c r="A16" s="29" t="s">
        <v>64</v>
      </c>
      <c r="D16" s="30">
        <v>1995</v>
      </c>
      <c r="E16" s="30">
        <v>2000</v>
      </c>
      <c r="F16" s="30">
        <v>2005</v>
      </c>
      <c r="G16" s="30">
        <v>2010</v>
      </c>
      <c r="H16" s="31">
        <v>2011</v>
      </c>
      <c r="I16" s="31" t="s">
        <v>65</v>
      </c>
      <c r="J16" s="31" t="s">
        <v>19</v>
      </c>
      <c r="K16" s="31">
        <v>2014</v>
      </c>
      <c r="L16" s="400" t="s">
        <v>556</v>
      </c>
      <c r="M16" s="400" t="s">
        <v>557</v>
      </c>
      <c r="N16" s="400" t="s">
        <v>562</v>
      </c>
      <c r="O16" s="400" t="s">
        <v>563</v>
      </c>
    </row>
    <row r="17" spans="1:15" x14ac:dyDescent="0.25">
      <c r="A17" s="32" t="s">
        <v>66</v>
      </c>
      <c r="B17" s="362"/>
      <c r="C17" s="362"/>
      <c r="D17" s="33">
        <v>26.4</v>
      </c>
      <c r="E17" s="33">
        <v>25.8</v>
      </c>
      <c r="F17" s="33">
        <v>25.3</v>
      </c>
      <c r="G17" s="33">
        <v>24.8</v>
      </c>
      <c r="H17" s="33">
        <v>24.7</v>
      </c>
      <c r="I17" s="34">
        <v>24.6</v>
      </c>
      <c r="J17" s="34">
        <v>24.5</v>
      </c>
      <c r="K17" s="33">
        <v>24.5</v>
      </c>
      <c r="L17" s="401">
        <v>24.630386102382854</v>
      </c>
      <c r="M17" s="401">
        <v>24.581374430591456</v>
      </c>
      <c r="N17" s="401">
        <v>24.4</v>
      </c>
      <c r="O17" s="401">
        <v>24.3</v>
      </c>
    </row>
    <row r="18" spans="1:15" x14ac:dyDescent="0.25">
      <c r="A18" s="35" t="s">
        <v>67</v>
      </c>
      <c r="B18" s="362"/>
      <c r="C18" s="362"/>
      <c r="D18" s="36">
        <v>53.8</v>
      </c>
      <c r="E18" s="36">
        <v>53.8</v>
      </c>
      <c r="F18" s="37">
        <v>54</v>
      </c>
      <c r="G18" s="38">
        <v>52.6</v>
      </c>
      <c r="H18" s="38">
        <v>52.3</v>
      </c>
      <c r="I18" s="38">
        <v>52</v>
      </c>
      <c r="J18" s="38">
        <v>51.6</v>
      </c>
      <c r="K18" s="39">
        <v>51.2</v>
      </c>
      <c r="L18" s="13">
        <v>50.9</v>
      </c>
      <c r="M18" s="13">
        <v>50.4</v>
      </c>
      <c r="N18" s="13">
        <v>50.226570212659695</v>
      </c>
      <c r="O18" s="13">
        <v>49.9</v>
      </c>
    </row>
    <row r="19" spans="1:15" x14ac:dyDescent="0.25">
      <c r="A19" s="35" t="s">
        <v>68</v>
      </c>
      <c r="B19" s="362"/>
      <c r="C19" s="362"/>
      <c r="D19" s="36">
        <v>19.899999999999999</v>
      </c>
      <c r="E19" s="36">
        <v>20.399999999999999</v>
      </c>
      <c r="F19" s="37">
        <v>20.7</v>
      </c>
      <c r="G19" s="38">
        <v>22.6</v>
      </c>
      <c r="H19" s="38">
        <v>23</v>
      </c>
      <c r="I19" s="38">
        <v>23.4</v>
      </c>
      <c r="J19" s="38">
        <v>23.9</v>
      </c>
      <c r="K19" s="39">
        <v>24.2</v>
      </c>
      <c r="L19" s="13">
        <v>24.5</v>
      </c>
      <c r="M19" s="13">
        <v>25</v>
      </c>
      <c r="N19" s="13">
        <v>25.4</v>
      </c>
      <c r="O19" s="13">
        <v>25.8</v>
      </c>
    </row>
    <row r="20" spans="1:15" x14ac:dyDescent="0.25">
      <c r="A20" s="40" t="s">
        <v>69</v>
      </c>
      <c r="B20" s="41"/>
      <c r="C20" s="41"/>
      <c r="D20" s="41"/>
      <c r="E20" s="41"/>
      <c r="F20" s="41"/>
      <c r="G20" s="41"/>
      <c r="H20" s="41"/>
      <c r="I20" s="41"/>
      <c r="J20" s="41"/>
      <c r="K20" s="42"/>
      <c r="L20" s="402"/>
      <c r="M20" s="402"/>
      <c r="N20" s="402"/>
      <c r="O20" s="402"/>
    </row>
    <row r="21" spans="1:15" ht="22.5" x14ac:dyDescent="0.25">
      <c r="A21" s="43" t="s">
        <v>70</v>
      </c>
      <c r="B21" s="405"/>
      <c r="C21" s="405"/>
      <c r="D21" s="44">
        <v>14.9</v>
      </c>
      <c r="E21" s="44">
        <v>15.8</v>
      </c>
      <c r="F21" s="44">
        <v>16.3</v>
      </c>
      <c r="G21" s="44">
        <v>16.600000000000001</v>
      </c>
      <c r="H21" s="44">
        <v>16.7</v>
      </c>
      <c r="I21" s="44">
        <v>17.100000000000001</v>
      </c>
      <c r="J21" s="44">
        <v>17.600000000000001</v>
      </c>
      <c r="K21" s="45">
        <v>18</v>
      </c>
      <c r="L21" s="403">
        <v>18.409168120219338</v>
      </c>
      <c r="M21" s="403">
        <v>18.899999999999999</v>
      </c>
      <c r="N21" s="403">
        <v>19.3</v>
      </c>
      <c r="O21" s="403">
        <v>19.7</v>
      </c>
    </row>
    <row r="22" spans="1:15" ht="22.5" x14ac:dyDescent="0.25">
      <c r="A22" s="43" t="s">
        <v>71</v>
      </c>
      <c r="B22" s="405"/>
      <c r="C22" s="405"/>
      <c r="D22" s="46">
        <v>6</v>
      </c>
      <c r="E22" s="46">
        <v>7.1</v>
      </c>
      <c r="F22" s="47">
        <v>8</v>
      </c>
      <c r="G22" s="48">
        <v>8.8000000000000007</v>
      </c>
      <c r="H22" s="48">
        <v>8.9</v>
      </c>
      <c r="I22" s="48">
        <v>9</v>
      </c>
      <c r="J22" s="48">
        <v>9</v>
      </c>
      <c r="K22" s="49">
        <v>9.1</v>
      </c>
      <c r="L22" s="20">
        <v>9.1</v>
      </c>
      <c r="M22" s="20">
        <v>9.1999999999999993</v>
      </c>
      <c r="N22" s="403">
        <v>9.1191728819873834</v>
      </c>
      <c r="O22" s="403">
        <v>9.1527663580963825</v>
      </c>
    </row>
    <row r="23" spans="1:15" x14ac:dyDescent="0.25">
      <c r="A23" s="50" t="s">
        <v>72</v>
      </c>
      <c r="B23" s="362"/>
      <c r="C23" s="362"/>
      <c r="D23" s="51" t="s">
        <v>73</v>
      </c>
      <c r="E23" s="51" t="s">
        <v>73</v>
      </c>
      <c r="F23" s="52" t="s">
        <v>73</v>
      </c>
      <c r="G23" s="53" t="s">
        <v>73</v>
      </c>
      <c r="H23" s="53" t="s">
        <v>73</v>
      </c>
      <c r="I23" s="53" t="s">
        <v>73</v>
      </c>
      <c r="J23" s="53">
        <v>100</v>
      </c>
      <c r="K23" s="53" t="s">
        <v>73</v>
      </c>
      <c r="L23" s="53" t="s">
        <v>73</v>
      </c>
      <c r="M23" s="53" t="s">
        <v>73</v>
      </c>
      <c r="N23" s="53" t="s">
        <v>73</v>
      </c>
      <c r="O23" s="27">
        <v>100</v>
      </c>
    </row>
    <row r="24" spans="1:15" x14ac:dyDescent="0.25">
      <c r="A24" s="466" t="s">
        <v>565</v>
      </c>
      <c r="B24" s="467"/>
      <c r="C24" s="467"/>
      <c r="D24" s="467"/>
      <c r="E24" s="467"/>
      <c r="F24" s="467"/>
      <c r="G24" s="467"/>
      <c r="H24" s="467"/>
      <c r="I24" s="467"/>
      <c r="J24" s="467"/>
      <c r="K24" s="467"/>
      <c r="L24" s="467"/>
      <c r="M24" s="467"/>
      <c r="N24" s="467"/>
      <c r="O24" s="468"/>
    </row>
  </sheetData>
  <mergeCells count="6">
    <mergeCell ref="A24:O24"/>
    <mergeCell ref="A1:O1"/>
    <mergeCell ref="A2:C2"/>
    <mergeCell ref="A11:O11"/>
    <mergeCell ref="A14:O14"/>
    <mergeCell ref="A15:C15"/>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14" zoomScale="150" zoomScaleNormal="150" zoomScalePageLayoutView="150" workbookViewId="0">
      <selection activeCell="A24" sqref="A24"/>
    </sheetView>
  </sheetViews>
  <sheetFormatPr baseColWidth="10" defaultRowHeight="15" x14ac:dyDescent="0.25"/>
  <sheetData>
    <row r="1" spans="1:3" x14ac:dyDescent="0.25">
      <c r="A1" s="54" t="s">
        <v>74</v>
      </c>
      <c r="B1" s="55"/>
      <c r="C1" s="55"/>
    </row>
    <row r="2" spans="1:3" x14ac:dyDescent="0.25">
      <c r="A2" s="54" t="s">
        <v>75</v>
      </c>
      <c r="B2" s="55"/>
      <c r="C2" s="55"/>
    </row>
    <row r="3" spans="1:3" x14ac:dyDescent="0.25">
      <c r="A3" s="56"/>
      <c r="B3" s="55"/>
      <c r="C3" s="55"/>
    </row>
    <row r="4" spans="1:3" x14ac:dyDescent="0.25">
      <c r="A4" s="469" t="s">
        <v>76</v>
      </c>
      <c r="B4" s="469" t="s">
        <v>77</v>
      </c>
      <c r="C4" s="472" t="s">
        <v>78</v>
      </c>
    </row>
    <row r="5" spans="1:3" x14ac:dyDescent="0.25">
      <c r="A5" s="470"/>
      <c r="B5" s="471"/>
      <c r="C5" s="470"/>
    </row>
    <row r="6" spans="1:3" x14ac:dyDescent="0.25">
      <c r="A6" s="57">
        <v>2000</v>
      </c>
      <c r="B6" s="58">
        <v>136865</v>
      </c>
      <c r="C6" s="59">
        <v>16230</v>
      </c>
    </row>
    <row r="7" spans="1:3" x14ac:dyDescent="0.25">
      <c r="A7" s="57">
        <v>2001</v>
      </c>
      <c r="B7" s="58">
        <v>164676</v>
      </c>
      <c r="C7" s="59">
        <v>22126</v>
      </c>
    </row>
    <row r="8" spans="1:3" x14ac:dyDescent="0.25">
      <c r="A8" s="57">
        <v>2002</v>
      </c>
      <c r="B8" s="58">
        <v>187077</v>
      </c>
      <c r="C8" s="59">
        <v>24153</v>
      </c>
    </row>
    <row r="9" spans="1:3" x14ac:dyDescent="0.25">
      <c r="A9" s="57">
        <v>2003</v>
      </c>
      <c r="B9" s="58">
        <v>200531</v>
      </c>
      <c r="C9" s="59">
        <v>24597</v>
      </c>
    </row>
    <row r="10" spans="1:3" x14ac:dyDescent="0.25">
      <c r="A10" s="57">
        <v>2004</v>
      </c>
      <c r="B10" s="58">
        <v>201380</v>
      </c>
      <c r="C10" s="59">
        <v>29131</v>
      </c>
    </row>
    <row r="11" spans="1:3" x14ac:dyDescent="0.25">
      <c r="A11" s="57">
        <v>2005</v>
      </c>
      <c r="B11" s="58">
        <v>199780</v>
      </c>
      <c r="C11" s="59">
        <v>31128</v>
      </c>
    </row>
    <row r="12" spans="1:3" x14ac:dyDescent="0.25">
      <c r="A12" s="57">
        <v>2006</v>
      </c>
      <c r="B12" s="58">
        <v>194936</v>
      </c>
      <c r="C12" s="59">
        <v>27205</v>
      </c>
    </row>
    <row r="13" spans="1:3" x14ac:dyDescent="0.25">
      <c r="A13" s="57">
        <v>2007</v>
      </c>
      <c r="B13" s="58">
        <v>177304</v>
      </c>
      <c r="C13" s="59">
        <v>24766</v>
      </c>
    </row>
    <row r="14" spans="1:3" x14ac:dyDescent="0.25">
      <c r="A14" s="57">
        <v>2008</v>
      </c>
      <c r="B14" s="58">
        <v>184201</v>
      </c>
      <c r="C14" s="59">
        <v>20561</v>
      </c>
    </row>
    <row r="15" spans="1:3" x14ac:dyDescent="0.25">
      <c r="A15" s="57">
        <v>2009</v>
      </c>
      <c r="B15" s="58">
        <v>189428</v>
      </c>
      <c r="C15" s="59">
        <v>18524</v>
      </c>
    </row>
    <row r="16" spans="1:3" x14ac:dyDescent="0.25">
      <c r="A16" s="57">
        <v>2010</v>
      </c>
      <c r="B16" s="58">
        <v>184429</v>
      </c>
      <c r="C16" s="59">
        <v>17980</v>
      </c>
    </row>
    <row r="17" spans="1:3" x14ac:dyDescent="0.25">
      <c r="A17" s="57">
        <v>2011</v>
      </c>
      <c r="B17" s="58">
        <v>177671</v>
      </c>
      <c r="C17" s="59">
        <v>17594</v>
      </c>
    </row>
    <row r="18" spans="1:3" x14ac:dyDescent="0.25">
      <c r="A18" s="57">
        <v>2012</v>
      </c>
      <c r="B18" s="58">
        <v>180011</v>
      </c>
      <c r="C18" s="59">
        <v>17500</v>
      </c>
    </row>
    <row r="19" spans="1:3" x14ac:dyDescent="0.25">
      <c r="A19" s="57">
        <v>2013</v>
      </c>
      <c r="B19" s="58">
        <v>192396</v>
      </c>
      <c r="C19" s="59">
        <v>18246</v>
      </c>
    </row>
    <row r="20" spans="1:3" x14ac:dyDescent="0.25">
      <c r="A20" s="57">
        <v>2014</v>
      </c>
      <c r="B20" s="58">
        <v>199887</v>
      </c>
      <c r="C20" s="59">
        <v>20688</v>
      </c>
    </row>
    <row r="21" spans="1:3" x14ac:dyDescent="0.25">
      <c r="A21" s="57">
        <v>2015</v>
      </c>
      <c r="B21" s="58">
        <v>210040</v>
      </c>
      <c r="C21" s="59">
        <v>21493</v>
      </c>
    </row>
    <row r="22" spans="1:3" x14ac:dyDescent="0.25">
      <c r="A22" s="60">
        <v>2016</v>
      </c>
      <c r="B22" s="58">
        <v>218354</v>
      </c>
      <c r="C22" s="59">
        <v>22406</v>
      </c>
    </row>
    <row r="23" spans="1:3" ht="108" customHeight="1" x14ac:dyDescent="0.25">
      <c r="A23" s="473" t="s">
        <v>79</v>
      </c>
      <c r="B23" s="474"/>
      <c r="C23" s="475"/>
    </row>
  </sheetData>
  <mergeCells count="4">
    <mergeCell ref="A4:A5"/>
    <mergeCell ref="B4:B5"/>
    <mergeCell ref="C4:C5"/>
    <mergeCell ref="A23:C23"/>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150" zoomScaleNormal="150" zoomScalePageLayoutView="150" workbookViewId="0">
      <selection activeCell="F33" sqref="F33"/>
    </sheetView>
  </sheetViews>
  <sheetFormatPr baseColWidth="10" defaultColWidth="9.42578125" defaultRowHeight="12.75" x14ac:dyDescent="0.25"/>
  <cols>
    <col min="1" max="1" width="6.42578125" style="61" customWidth="1"/>
    <col min="2" max="2" width="0.42578125" style="61" hidden="1" customWidth="1"/>
    <col min="3" max="3" width="8.85546875" style="61" customWidth="1"/>
    <col min="4" max="4" width="8.28515625" style="61" customWidth="1"/>
    <col min="5" max="5" width="8.140625" style="61" customWidth="1"/>
    <col min="6" max="7" width="10.42578125" style="61" customWidth="1"/>
    <col min="8" max="8" width="9.42578125" style="61" customWidth="1"/>
    <col min="9" max="9" width="8" style="61" customWidth="1"/>
    <col min="10" max="16384" width="9.42578125" style="61"/>
  </cols>
  <sheetData>
    <row r="1" spans="1:8" ht="18" customHeight="1" x14ac:dyDescent="0.25">
      <c r="A1" s="478" t="s">
        <v>80</v>
      </c>
      <c r="B1" s="478"/>
      <c r="C1" s="478"/>
      <c r="D1" s="478"/>
      <c r="E1" s="478"/>
      <c r="F1" s="478"/>
      <c r="G1" s="478"/>
      <c r="H1" s="478"/>
    </row>
    <row r="2" spans="1:8" ht="26.25" customHeight="1" x14ac:dyDescent="0.25">
      <c r="A2" s="479" t="s">
        <v>81</v>
      </c>
      <c r="B2" s="481" t="s">
        <v>82</v>
      </c>
      <c r="C2" s="482"/>
      <c r="D2" s="482"/>
      <c r="E2" s="482"/>
      <c r="F2" s="483"/>
      <c r="G2" s="484" t="s">
        <v>83</v>
      </c>
      <c r="H2" s="485"/>
    </row>
    <row r="3" spans="1:8" ht="33.75" customHeight="1" x14ac:dyDescent="0.25">
      <c r="A3" s="480"/>
      <c r="B3" s="62"/>
      <c r="C3" s="63" t="s">
        <v>84</v>
      </c>
      <c r="D3" s="63" t="s">
        <v>85</v>
      </c>
      <c r="E3" s="63" t="s">
        <v>86</v>
      </c>
      <c r="F3" s="64" t="s">
        <v>87</v>
      </c>
      <c r="G3" s="65" t="s">
        <v>72</v>
      </c>
      <c r="H3" s="65" t="s">
        <v>88</v>
      </c>
    </row>
    <row r="4" spans="1:8" ht="15" customHeight="1" x14ac:dyDescent="0.25">
      <c r="A4" s="486">
        <v>1970</v>
      </c>
      <c r="B4" s="487"/>
      <c r="C4" s="66">
        <v>92.66</v>
      </c>
      <c r="D4" s="66">
        <v>124.67</v>
      </c>
      <c r="E4" s="66">
        <v>29.87</v>
      </c>
      <c r="F4" s="66">
        <v>247</v>
      </c>
      <c r="G4" s="67" t="s">
        <v>89</v>
      </c>
      <c r="H4" s="67" t="s">
        <v>90</v>
      </c>
    </row>
    <row r="5" spans="1:8" ht="16.350000000000001" customHeight="1" x14ac:dyDescent="0.25">
      <c r="A5" s="476">
        <v>1975</v>
      </c>
      <c r="B5" s="477"/>
      <c r="C5" s="68">
        <v>76.430000000000007</v>
      </c>
      <c r="D5" s="69">
        <v>97.02</v>
      </c>
      <c r="E5" s="70">
        <v>19.21</v>
      </c>
      <c r="F5" s="70">
        <v>193</v>
      </c>
      <c r="G5" s="71" t="s">
        <v>91</v>
      </c>
      <c r="H5" s="72" t="s">
        <v>92</v>
      </c>
    </row>
    <row r="6" spans="1:8" ht="15" customHeight="1" x14ac:dyDescent="0.25">
      <c r="A6" s="476">
        <v>1980</v>
      </c>
      <c r="B6" s="477"/>
      <c r="C6" s="68">
        <v>69.73</v>
      </c>
      <c r="D6" s="69">
        <v>109.05</v>
      </c>
      <c r="E6" s="70">
        <v>15.68</v>
      </c>
      <c r="F6" s="70">
        <v>194</v>
      </c>
      <c r="G6" s="71" t="s">
        <v>93</v>
      </c>
      <c r="H6" s="72" t="s">
        <v>94</v>
      </c>
    </row>
    <row r="7" spans="1:8" ht="15" customHeight="1" x14ac:dyDescent="0.25">
      <c r="A7" s="476">
        <v>1985</v>
      </c>
      <c r="B7" s="477"/>
      <c r="C7" s="68">
        <v>54.11</v>
      </c>
      <c r="D7" s="69">
        <v>110.2</v>
      </c>
      <c r="E7" s="70">
        <v>17.05</v>
      </c>
      <c r="F7" s="70">
        <v>181</v>
      </c>
      <c r="G7" s="71" t="s">
        <v>95</v>
      </c>
      <c r="H7" s="72" t="s">
        <v>96</v>
      </c>
    </row>
    <row r="8" spans="1:8" ht="15" customHeight="1" x14ac:dyDescent="0.25">
      <c r="A8" s="476">
        <v>1990</v>
      </c>
      <c r="B8" s="477"/>
      <c r="C8" s="68">
        <v>41.68</v>
      </c>
      <c r="D8" s="69">
        <v>114.46</v>
      </c>
      <c r="E8" s="70">
        <v>21.7</v>
      </c>
      <c r="F8" s="70">
        <v>178</v>
      </c>
      <c r="G8" s="71" t="s">
        <v>97</v>
      </c>
      <c r="H8" s="72" t="s">
        <v>98</v>
      </c>
    </row>
    <row r="9" spans="1:8" ht="14.1" customHeight="1" x14ac:dyDescent="0.25">
      <c r="A9" s="476">
        <v>1995</v>
      </c>
      <c r="B9" s="477"/>
      <c r="C9" s="68">
        <v>31.47</v>
      </c>
      <c r="D9" s="69">
        <v>115.71</v>
      </c>
      <c r="E9" s="70">
        <v>24.12</v>
      </c>
      <c r="F9" s="70">
        <v>171</v>
      </c>
      <c r="G9" s="71" t="s">
        <v>99</v>
      </c>
      <c r="H9" s="72" t="s">
        <v>93</v>
      </c>
    </row>
    <row r="10" spans="1:8" ht="13.35" customHeight="1" x14ac:dyDescent="0.25">
      <c r="A10" s="476">
        <v>2000</v>
      </c>
      <c r="B10" s="477"/>
      <c r="C10" s="68">
        <v>32.03</v>
      </c>
      <c r="D10" s="69">
        <v>124.86</v>
      </c>
      <c r="E10" s="70">
        <v>30.54</v>
      </c>
      <c r="F10" s="70">
        <v>187</v>
      </c>
      <c r="G10" s="71" t="s">
        <v>100</v>
      </c>
      <c r="H10" s="72" t="s">
        <v>101</v>
      </c>
    </row>
    <row r="11" spans="1:8" ht="12" customHeight="1" x14ac:dyDescent="0.25">
      <c r="A11" s="476">
        <v>2005</v>
      </c>
      <c r="B11" s="477"/>
      <c r="C11" s="68">
        <v>31.12</v>
      </c>
      <c r="D11" s="69">
        <v>126.04</v>
      </c>
      <c r="E11" s="70">
        <v>34.81</v>
      </c>
      <c r="F11" s="70">
        <v>192</v>
      </c>
      <c r="G11" s="71" t="s">
        <v>102</v>
      </c>
      <c r="H11" s="72" t="s">
        <v>103</v>
      </c>
    </row>
    <row r="12" spans="1:8" ht="12" customHeight="1" x14ac:dyDescent="0.25">
      <c r="A12" s="476">
        <v>2006</v>
      </c>
      <c r="B12" s="477"/>
      <c r="C12" s="68">
        <v>31.57</v>
      </c>
      <c r="D12" s="69">
        <v>129.68</v>
      </c>
      <c r="E12" s="70">
        <v>36.770000000000003</v>
      </c>
      <c r="F12" s="70">
        <v>198</v>
      </c>
      <c r="G12" s="71" t="s">
        <v>104</v>
      </c>
      <c r="H12" s="72" t="s">
        <v>105</v>
      </c>
    </row>
    <row r="13" spans="1:8" ht="12" customHeight="1" x14ac:dyDescent="0.25">
      <c r="A13" s="476">
        <v>2007</v>
      </c>
      <c r="B13" s="477"/>
      <c r="C13" s="68">
        <v>30.77</v>
      </c>
      <c r="D13" s="69">
        <v>127.87</v>
      </c>
      <c r="E13" s="70">
        <v>37.270000000000003</v>
      </c>
      <c r="F13" s="70">
        <v>196</v>
      </c>
      <c r="G13" s="71" t="s">
        <v>104</v>
      </c>
      <c r="H13" s="72" t="s">
        <v>106</v>
      </c>
    </row>
    <row r="14" spans="1:8" ht="12" customHeight="1" x14ac:dyDescent="0.25">
      <c r="A14" s="476">
        <v>2008</v>
      </c>
      <c r="B14" s="477"/>
      <c r="C14" s="68">
        <v>31.23</v>
      </c>
      <c r="D14" s="69">
        <v>129.36000000000001</v>
      </c>
      <c r="E14" s="70">
        <v>38.44</v>
      </c>
      <c r="F14" s="70">
        <v>199</v>
      </c>
      <c r="G14" s="71" t="s">
        <v>107</v>
      </c>
      <c r="H14" s="72" t="s">
        <v>106</v>
      </c>
    </row>
    <row r="15" spans="1:8" ht="12" customHeight="1" x14ac:dyDescent="0.25">
      <c r="A15" s="476">
        <v>2009</v>
      </c>
      <c r="B15" s="477"/>
      <c r="C15" s="68">
        <v>30.628539752627752</v>
      </c>
      <c r="D15" s="69">
        <v>129.26739906794822</v>
      </c>
      <c r="E15" s="70">
        <v>39.007931865324714</v>
      </c>
      <c r="F15" s="70">
        <v>199</v>
      </c>
      <c r="G15" s="71" t="s">
        <v>107</v>
      </c>
      <c r="H15" s="72" t="s">
        <v>108</v>
      </c>
    </row>
    <row r="16" spans="1:8" ht="12" customHeight="1" x14ac:dyDescent="0.25">
      <c r="A16" s="488">
        <v>2010</v>
      </c>
      <c r="B16" s="489"/>
      <c r="C16" s="68">
        <v>30.689325500909035</v>
      </c>
      <c r="D16" s="69">
        <v>130.71128342967941</v>
      </c>
      <c r="E16" s="70">
        <v>40.214256351807421</v>
      </c>
      <c r="F16" s="70">
        <v>202</v>
      </c>
      <c r="G16" s="71" t="s">
        <v>109</v>
      </c>
      <c r="H16" s="72" t="s">
        <v>110</v>
      </c>
    </row>
    <row r="17" spans="1:13" ht="12" customHeight="1" x14ac:dyDescent="0.25">
      <c r="A17" s="73">
        <v>2011</v>
      </c>
      <c r="B17" s="74"/>
      <c r="C17" s="68">
        <v>29.645153837036343</v>
      </c>
      <c r="D17" s="69">
        <v>129.10746471895243</v>
      </c>
      <c r="E17" s="70">
        <v>40.950806501014164</v>
      </c>
      <c r="F17" s="70">
        <v>200</v>
      </c>
      <c r="G17" s="71" t="s">
        <v>111</v>
      </c>
      <c r="H17" s="72"/>
      <c r="M17" s="75"/>
    </row>
    <row r="18" spans="1:13" ht="12" customHeight="1" x14ac:dyDescent="0.25">
      <c r="A18" s="73">
        <v>2012</v>
      </c>
      <c r="B18" s="74"/>
      <c r="C18" s="68">
        <v>29.35</v>
      </c>
      <c r="D18" s="69">
        <v>128.27000000000001</v>
      </c>
      <c r="E18" s="70">
        <v>41.57</v>
      </c>
      <c r="F18" s="70">
        <v>199</v>
      </c>
      <c r="G18" s="71">
        <v>30.1</v>
      </c>
      <c r="H18" s="72"/>
    </row>
    <row r="19" spans="1:13" ht="12" customHeight="1" x14ac:dyDescent="0.25">
      <c r="A19" s="488">
        <v>2013</v>
      </c>
      <c r="B19" s="489"/>
      <c r="C19" s="68">
        <v>28.18</v>
      </c>
      <c r="D19" s="69">
        <v>126.83</v>
      </c>
      <c r="E19" s="70">
        <v>42.34</v>
      </c>
      <c r="F19" s="70">
        <v>197</v>
      </c>
      <c r="G19" s="71">
        <v>30.2</v>
      </c>
      <c r="H19" s="76"/>
    </row>
    <row r="20" spans="1:13" ht="12" customHeight="1" x14ac:dyDescent="0.25">
      <c r="A20" s="488">
        <v>2014</v>
      </c>
      <c r="B20" s="489"/>
      <c r="C20" s="68">
        <v>27.16</v>
      </c>
      <c r="D20" s="69">
        <v>126.8</v>
      </c>
      <c r="E20" s="70">
        <v>43.62</v>
      </c>
      <c r="F20" s="70">
        <v>197</v>
      </c>
      <c r="G20" s="71">
        <v>30.3</v>
      </c>
      <c r="H20" s="76"/>
    </row>
    <row r="21" spans="1:13" ht="12" customHeight="1" x14ac:dyDescent="0.2">
      <c r="A21" s="488" t="s">
        <v>112</v>
      </c>
      <c r="B21" s="489"/>
      <c r="C21" s="406">
        <v>25</v>
      </c>
      <c r="D21" s="407">
        <v>124</v>
      </c>
      <c r="E21" s="407">
        <v>42.7</v>
      </c>
      <c r="F21" s="408">
        <v>191.7</v>
      </c>
      <c r="G21" s="71">
        <v>30.4</v>
      </c>
      <c r="H21" s="409"/>
    </row>
    <row r="22" spans="1:13" ht="12" customHeight="1" x14ac:dyDescent="0.2">
      <c r="A22" s="488" t="s">
        <v>113</v>
      </c>
      <c r="B22" s="489"/>
      <c r="C22" s="406">
        <v>23.599999999999998</v>
      </c>
      <c r="D22" s="407">
        <v>121</v>
      </c>
      <c r="E22" s="407">
        <v>44</v>
      </c>
      <c r="F22" s="408">
        <v>188.6</v>
      </c>
      <c r="G22" s="71">
        <v>30.6</v>
      </c>
      <c r="H22" s="409"/>
    </row>
    <row r="23" spans="1:13" ht="12" customHeight="1" thickBot="1" x14ac:dyDescent="0.25">
      <c r="A23" s="488" t="s">
        <v>21</v>
      </c>
      <c r="B23" s="489"/>
      <c r="C23" s="410">
        <v>22</v>
      </c>
      <c r="D23" s="411">
        <v>120</v>
      </c>
      <c r="E23" s="411">
        <v>44</v>
      </c>
      <c r="F23" s="412">
        <v>186</v>
      </c>
      <c r="G23" s="77">
        <v>30.7</v>
      </c>
      <c r="H23" s="409"/>
    </row>
    <row r="24" spans="1:13" ht="48" customHeight="1" x14ac:dyDescent="0.25">
      <c r="A24" s="490" t="s">
        <v>566</v>
      </c>
      <c r="B24" s="491"/>
      <c r="C24" s="491"/>
      <c r="D24" s="491"/>
      <c r="E24" s="491"/>
      <c r="F24" s="491"/>
      <c r="G24" s="491"/>
      <c r="H24" s="492"/>
    </row>
    <row r="25" spans="1:13" ht="10.35" customHeight="1" x14ac:dyDescent="0.25">
      <c r="A25" s="78"/>
      <c r="F25" s="79"/>
    </row>
    <row r="26" spans="1:13" ht="10.35" customHeight="1" x14ac:dyDescent="0.25">
      <c r="A26" s="78"/>
    </row>
  </sheetData>
  <mergeCells count="23">
    <mergeCell ref="A20:B20"/>
    <mergeCell ref="A21:B21"/>
    <mergeCell ref="A22:B22"/>
    <mergeCell ref="A23:B23"/>
    <mergeCell ref="A24:H24"/>
    <mergeCell ref="A19:B19"/>
    <mergeCell ref="A6:B6"/>
    <mergeCell ref="A7:B7"/>
    <mergeCell ref="A8:B8"/>
    <mergeCell ref="A9:B9"/>
    <mergeCell ref="A10:B10"/>
    <mergeCell ref="A11:B11"/>
    <mergeCell ref="A12:B12"/>
    <mergeCell ref="A13:B13"/>
    <mergeCell ref="A14:B14"/>
    <mergeCell ref="A15:B15"/>
    <mergeCell ref="A16:B16"/>
    <mergeCell ref="A5:B5"/>
    <mergeCell ref="A1:H1"/>
    <mergeCell ref="A2:A3"/>
    <mergeCell ref="B2:F2"/>
    <mergeCell ref="G2:H2"/>
    <mergeCell ref="A4:B4"/>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63" zoomScale="150" zoomScaleNormal="150" zoomScalePageLayoutView="150" workbookViewId="0">
      <selection activeCell="A18" sqref="A18:H44"/>
    </sheetView>
  </sheetViews>
  <sheetFormatPr baseColWidth="10" defaultColWidth="9.42578125" defaultRowHeight="12.75" x14ac:dyDescent="0.25"/>
  <cols>
    <col min="1" max="1" width="12.140625" style="61" customWidth="1"/>
    <col min="2" max="2" width="7.140625" style="61" customWidth="1"/>
    <col min="3" max="3" width="6.85546875" style="61" customWidth="1"/>
    <col min="4" max="4" width="5.85546875" style="61" customWidth="1"/>
    <col min="5" max="5" width="6.140625" style="61" customWidth="1"/>
    <col min="6" max="6" width="0.42578125" style="61" customWidth="1"/>
    <col min="7" max="7" width="10" style="61" customWidth="1"/>
    <col min="8" max="8" width="10.42578125" style="61" customWidth="1"/>
    <col min="9" max="9" width="8" style="61" customWidth="1"/>
    <col min="10" max="16384" width="9.42578125" style="61"/>
  </cols>
  <sheetData>
    <row r="1" spans="1:8" ht="12" customHeight="1" x14ac:dyDescent="0.25">
      <c r="A1" s="80" t="s">
        <v>114</v>
      </c>
    </row>
    <row r="2" spans="1:8" ht="12" customHeight="1" x14ac:dyDescent="0.25">
      <c r="A2" s="80" t="s">
        <v>115</v>
      </c>
    </row>
    <row r="3" spans="1:8" ht="26.25" customHeight="1" x14ac:dyDescent="0.25">
      <c r="A3" s="494" t="s">
        <v>116</v>
      </c>
      <c r="B3" s="484" t="s">
        <v>117</v>
      </c>
      <c r="C3" s="496"/>
      <c r="D3" s="496"/>
      <c r="E3" s="496"/>
      <c r="F3" s="485"/>
      <c r="G3" s="484" t="s">
        <v>118</v>
      </c>
      <c r="H3" s="485"/>
    </row>
    <row r="4" spans="1:8" ht="30" customHeight="1" x14ac:dyDescent="0.25">
      <c r="A4" s="495"/>
      <c r="B4" s="81" t="s">
        <v>119</v>
      </c>
      <c r="C4" s="81" t="s">
        <v>120</v>
      </c>
      <c r="D4" s="81" t="s">
        <v>121</v>
      </c>
      <c r="E4" s="484" t="s">
        <v>122</v>
      </c>
      <c r="F4" s="485"/>
      <c r="G4" s="82" t="s">
        <v>123</v>
      </c>
      <c r="H4" s="81" t="s">
        <v>124</v>
      </c>
    </row>
    <row r="5" spans="1:8" ht="14.1" customHeight="1" x14ac:dyDescent="0.25">
      <c r="A5" s="83">
        <v>1930</v>
      </c>
      <c r="B5" s="83">
        <v>90</v>
      </c>
      <c r="C5" s="83">
        <v>177</v>
      </c>
      <c r="D5" s="83">
        <v>231</v>
      </c>
      <c r="E5" s="486">
        <v>256</v>
      </c>
      <c r="F5" s="487"/>
      <c r="G5" s="84">
        <v>263</v>
      </c>
      <c r="H5" s="85" t="s">
        <v>95</v>
      </c>
    </row>
    <row r="6" spans="1:8" ht="14.1" customHeight="1" x14ac:dyDescent="0.25">
      <c r="A6" s="86">
        <v>1935</v>
      </c>
      <c r="B6" s="87">
        <v>89</v>
      </c>
      <c r="C6" s="88">
        <v>181</v>
      </c>
      <c r="D6" s="88">
        <v>233</v>
      </c>
      <c r="E6" s="493">
        <v>254</v>
      </c>
      <c r="F6" s="477"/>
      <c r="G6" s="87">
        <v>258</v>
      </c>
      <c r="H6" s="74" t="s">
        <v>125</v>
      </c>
    </row>
    <row r="7" spans="1:8" ht="14.1" customHeight="1" x14ac:dyDescent="0.25">
      <c r="A7" s="86">
        <v>1940</v>
      </c>
      <c r="B7" s="87">
        <v>96</v>
      </c>
      <c r="C7" s="88">
        <v>181</v>
      </c>
      <c r="D7" s="88">
        <v>225</v>
      </c>
      <c r="E7" s="493">
        <v>238</v>
      </c>
      <c r="F7" s="477"/>
      <c r="G7" s="87">
        <v>241</v>
      </c>
      <c r="H7" s="74" t="s">
        <v>126</v>
      </c>
    </row>
    <row r="8" spans="1:8" ht="14.1" customHeight="1" x14ac:dyDescent="0.25">
      <c r="A8" s="86">
        <v>1945</v>
      </c>
      <c r="B8" s="87">
        <v>99</v>
      </c>
      <c r="C8" s="88">
        <v>174</v>
      </c>
      <c r="D8" s="88">
        <v>206</v>
      </c>
      <c r="E8" s="493">
        <v>219</v>
      </c>
      <c r="F8" s="477"/>
      <c r="G8" s="87">
        <v>222</v>
      </c>
      <c r="H8" s="74" t="s">
        <v>98</v>
      </c>
    </row>
    <row r="9" spans="1:8" ht="14.1" customHeight="1" x14ac:dyDescent="0.25">
      <c r="A9" s="86">
        <v>1950</v>
      </c>
      <c r="B9" s="87">
        <v>89</v>
      </c>
      <c r="C9" s="88">
        <v>154</v>
      </c>
      <c r="D9" s="88">
        <v>192</v>
      </c>
      <c r="E9" s="493">
        <v>207</v>
      </c>
      <c r="F9" s="477"/>
      <c r="G9" s="87">
        <v>211</v>
      </c>
      <c r="H9" s="74" t="s">
        <v>127</v>
      </c>
    </row>
    <row r="10" spans="1:8" ht="14.1" customHeight="1" x14ac:dyDescent="0.25">
      <c r="A10" s="86">
        <v>1955</v>
      </c>
      <c r="B10" s="87">
        <v>77</v>
      </c>
      <c r="C10" s="88">
        <v>148</v>
      </c>
      <c r="D10" s="88">
        <v>190</v>
      </c>
      <c r="E10" s="493">
        <v>209</v>
      </c>
      <c r="F10" s="477"/>
      <c r="G10" s="87">
        <v>213</v>
      </c>
      <c r="H10" s="74" t="s">
        <v>128</v>
      </c>
    </row>
    <row r="11" spans="1:8" ht="12" customHeight="1" x14ac:dyDescent="0.25">
      <c r="A11" s="86">
        <v>1960</v>
      </c>
      <c r="B11" s="87">
        <v>66</v>
      </c>
      <c r="C11" s="88">
        <v>139</v>
      </c>
      <c r="D11" s="88">
        <v>184</v>
      </c>
      <c r="E11" s="493">
        <v>206</v>
      </c>
      <c r="F11" s="477"/>
      <c r="G11" s="87">
        <v>212</v>
      </c>
      <c r="H11" s="74" t="s">
        <v>103</v>
      </c>
    </row>
    <row r="12" spans="1:8" ht="11.1" customHeight="1" x14ac:dyDescent="0.25">
      <c r="A12" s="86">
        <v>1961</v>
      </c>
      <c r="B12" s="87">
        <v>63</v>
      </c>
      <c r="C12" s="88">
        <v>135</v>
      </c>
      <c r="D12" s="88">
        <v>181</v>
      </c>
      <c r="E12" s="493">
        <v>203</v>
      </c>
      <c r="F12" s="477"/>
      <c r="G12" s="87">
        <v>209</v>
      </c>
      <c r="H12" s="74" t="s">
        <v>106</v>
      </c>
    </row>
    <row r="13" spans="1:8" ht="11.1" customHeight="1" x14ac:dyDescent="0.25">
      <c r="A13" s="86">
        <v>1962</v>
      </c>
      <c r="B13" s="87">
        <v>60</v>
      </c>
      <c r="C13" s="88">
        <v>131</v>
      </c>
      <c r="D13" s="88">
        <v>179</v>
      </c>
      <c r="E13" s="493">
        <v>202</v>
      </c>
      <c r="F13" s="477"/>
      <c r="G13" s="87">
        <v>208</v>
      </c>
      <c r="H13" s="74" t="s">
        <v>110</v>
      </c>
    </row>
    <row r="14" spans="1:8" ht="11.1" customHeight="1" x14ac:dyDescent="0.25">
      <c r="A14" s="86">
        <v>1963</v>
      </c>
      <c r="B14" s="87">
        <v>56</v>
      </c>
      <c r="C14" s="88">
        <v>127</v>
      </c>
      <c r="D14" s="88">
        <v>176</v>
      </c>
      <c r="E14" s="493">
        <v>200</v>
      </c>
      <c r="F14" s="477"/>
      <c r="G14" s="87">
        <v>207</v>
      </c>
      <c r="H14" s="74" t="s">
        <v>97</v>
      </c>
    </row>
    <row r="15" spans="1:8" ht="11.1" customHeight="1" x14ac:dyDescent="0.25">
      <c r="A15" s="86">
        <v>1964</v>
      </c>
      <c r="B15" s="87">
        <v>53</v>
      </c>
      <c r="C15" s="88">
        <v>122</v>
      </c>
      <c r="D15" s="88">
        <v>173</v>
      </c>
      <c r="E15" s="493">
        <v>198</v>
      </c>
      <c r="F15" s="477"/>
      <c r="G15" s="87">
        <v>205</v>
      </c>
      <c r="H15" s="74" t="s">
        <v>129</v>
      </c>
    </row>
    <row r="16" spans="1:8" ht="11.1" customHeight="1" x14ac:dyDescent="0.25">
      <c r="A16" s="86">
        <v>1965</v>
      </c>
      <c r="B16" s="87">
        <v>49</v>
      </c>
      <c r="C16" s="88">
        <v>118</v>
      </c>
      <c r="D16" s="88">
        <v>170</v>
      </c>
      <c r="E16" s="493">
        <v>196</v>
      </c>
      <c r="F16" s="477"/>
      <c r="G16" s="87">
        <v>204</v>
      </c>
      <c r="H16" s="74" t="s">
        <v>130</v>
      </c>
    </row>
    <row r="17" spans="1:10" ht="11.1" customHeight="1" x14ac:dyDescent="0.25">
      <c r="A17" s="86">
        <v>1966</v>
      </c>
      <c r="B17" s="87">
        <v>46</v>
      </c>
      <c r="C17" s="88">
        <v>114</v>
      </c>
      <c r="D17" s="88">
        <v>168</v>
      </c>
      <c r="E17" s="493">
        <v>195</v>
      </c>
      <c r="F17" s="477"/>
      <c r="G17" s="87">
        <v>202</v>
      </c>
      <c r="H17" s="74" t="s">
        <v>131</v>
      </c>
    </row>
    <row r="18" spans="1:10" ht="11.1" customHeight="1" x14ac:dyDescent="0.25">
      <c r="A18" s="431">
        <v>1967</v>
      </c>
      <c r="B18" s="432">
        <v>44</v>
      </c>
      <c r="C18" s="358">
        <v>111</v>
      </c>
      <c r="D18" s="358">
        <v>167</v>
      </c>
      <c r="E18" s="497">
        <v>194</v>
      </c>
      <c r="F18" s="498"/>
      <c r="G18" s="432">
        <v>201</v>
      </c>
      <c r="H18" s="357" t="s">
        <v>132</v>
      </c>
    </row>
    <row r="19" spans="1:10" ht="11.1" customHeight="1" x14ac:dyDescent="0.25">
      <c r="A19" s="431">
        <v>1968</v>
      </c>
      <c r="B19" s="432">
        <v>42</v>
      </c>
      <c r="C19" s="358">
        <v>109</v>
      </c>
      <c r="D19" s="358">
        <v>166</v>
      </c>
      <c r="E19" s="497">
        <v>193</v>
      </c>
      <c r="F19" s="498"/>
      <c r="G19" s="432">
        <v>201</v>
      </c>
      <c r="H19" s="357" t="s">
        <v>133</v>
      </c>
    </row>
    <row r="20" spans="1:10" ht="11.1" customHeight="1" x14ac:dyDescent="0.25">
      <c r="A20" s="431">
        <v>1969</v>
      </c>
      <c r="B20" s="432">
        <v>39</v>
      </c>
      <c r="C20" s="358">
        <v>105</v>
      </c>
      <c r="D20" s="358">
        <v>163</v>
      </c>
      <c r="E20" s="497">
        <v>192</v>
      </c>
      <c r="F20" s="498"/>
      <c r="G20" s="432">
        <v>200</v>
      </c>
      <c r="H20" s="357" t="s">
        <v>134</v>
      </c>
      <c r="J20" s="89"/>
    </row>
    <row r="21" spans="1:10" ht="11.1" customHeight="1" x14ac:dyDescent="0.25">
      <c r="A21" s="431">
        <v>1970</v>
      </c>
      <c r="B21" s="432">
        <v>37</v>
      </c>
      <c r="C21" s="358">
        <v>103</v>
      </c>
      <c r="D21" s="358">
        <v>162</v>
      </c>
      <c r="E21" s="497">
        <v>192</v>
      </c>
      <c r="F21" s="498"/>
      <c r="G21" s="432">
        <v>200</v>
      </c>
      <c r="H21" s="357" t="s">
        <v>135</v>
      </c>
      <c r="J21" s="89"/>
    </row>
    <row r="22" spans="1:10" ht="11.1" customHeight="1" x14ac:dyDescent="0.25">
      <c r="A22" s="431">
        <v>1971</v>
      </c>
      <c r="B22" s="432">
        <v>35</v>
      </c>
      <c r="C22" s="358">
        <v>100</v>
      </c>
      <c r="D22" s="358">
        <v>160</v>
      </c>
      <c r="E22" s="497">
        <v>191</v>
      </c>
      <c r="F22" s="498"/>
      <c r="G22" s="432">
        <v>199</v>
      </c>
      <c r="H22" s="357" t="s">
        <v>136</v>
      </c>
      <c r="J22" s="89"/>
    </row>
    <row r="23" spans="1:10" ht="11.1" customHeight="1" x14ac:dyDescent="0.25">
      <c r="A23" s="431">
        <v>1972</v>
      </c>
      <c r="B23" s="432">
        <v>33</v>
      </c>
      <c r="C23" s="358">
        <v>98</v>
      </c>
      <c r="D23" s="358">
        <v>159</v>
      </c>
      <c r="E23" s="497">
        <v>191</v>
      </c>
      <c r="F23" s="498"/>
      <c r="G23" s="432">
        <v>199</v>
      </c>
      <c r="H23" s="357" t="s">
        <v>137</v>
      </c>
      <c r="J23" s="89"/>
    </row>
    <row r="24" spans="1:10" ht="11.1" customHeight="1" x14ac:dyDescent="0.25">
      <c r="A24" s="431">
        <v>1973</v>
      </c>
      <c r="B24" s="432">
        <v>32</v>
      </c>
      <c r="C24" s="358">
        <v>97</v>
      </c>
      <c r="D24" s="358">
        <v>159</v>
      </c>
      <c r="E24" s="497">
        <v>191</v>
      </c>
      <c r="F24" s="498"/>
      <c r="G24" s="432">
        <v>200</v>
      </c>
      <c r="H24" s="357" t="s">
        <v>138</v>
      </c>
      <c r="J24" s="89"/>
    </row>
    <row r="25" spans="1:10" ht="11.1" customHeight="1" x14ac:dyDescent="0.25">
      <c r="A25" s="431">
        <v>1974</v>
      </c>
      <c r="B25" s="432">
        <v>31</v>
      </c>
      <c r="C25" s="358">
        <v>96</v>
      </c>
      <c r="D25" s="358">
        <v>160</v>
      </c>
      <c r="E25" s="497">
        <v>192</v>
      </c>
      <c r="F25" s="498"/>
      <c r="G25" s="432">
        <v>202</v>
      </c>
      <c r="H25" s="433">
        <v>30</v>
      </c>
      <c r="J25" s="89"/>
    </row>
    <row r="26" spans="1:10" ht="11.1" customHeight="1" x14ac:dyDescent="0.25">
      <c r="A26" s="431">
        <v>1975</v>
      </c>
      <c r="B26" s="432">
        <v>30</v>
      </c>
      <c r="C26" s="358">
        <v>96</v>
      </c>
      <c r="D26" s="358">
        <v>161</v>
      </c>
      <c r="E26" s="497">
        <v>194</v>
      </c>
      <c r="F26" s="498"/>
      <c r="G26" s="432">
        <v>203</v>
      </c>
      <c r="H26" s="357" t="s">
        <v>139</v>
      </c>
      <c r="J26" s="89"/>
    </row>
    <row r="27" spans="1:10" ht="11.1" customHeight="1" x14ac:dyDescent="0.25">
      <c r="A27" s="431">
        <v>1976</v>
      </c>
      <c r="B27" s="432">
        <v>30</v>
      </c>
      <c r="C27" s="358">
        <v>95</v>
      </c>
      <c r="D27" s="358">
        <v>160</v>
      </c>
      <c r="E27" s="497">
        <v>194</v>
      </c>
      <c r="F27" s="498"/>
      <c r="G27" s="434">
        <v>203</v>
      </c>
      <c r="H27" s="357">
        <v>30.1</v>
      </c>
      <c r="J27" s="89"/>
    </row>
    <row r="28" spans="1:10" ht="11.1" customHeight="1" x14ac:dyDescent="0.25">
      <c r="A28" s="431">
        <v>1977</v>
      </c>
      <c r="B28" s="432">
        <v>31</v>
      </c>
      <c r="C28" s="358">
        <v>96</v>
      </c>
      <c r="D28" s="358">
        <v>161</v>
      </c>
      <c r="E28" s="497">
        <v>196</v>
      </c>
      <c r="F28" s="498"/>
      <c r="G28" s="434">
        <v>205</v>
      </c>
      <c r="H28" s="357">
        <v>30.1</v>
      </c>
      <c r="J28" s="89"/>
    </row>
    <row r="29" spans="1:10" ht="11.1" customHeight="1" x14ac:dyDescent="0.25">
      <c r="A29" s="431">
        <v>1978</v>
      </c>
      <c r="B29" s="432">
        <v>31</v>
      </c>
      <c r="C29" s="358">
        <v>95</v>
      </c>
      <c r="D29" s="358">
        <v>162</v>
      </c>
      <c r="E29" s="358">
        <v>196</v>
      </c>
      <c r="F29" s="358"/>
      <c r="G29" s="434">
        <v>205</v>
      </c>
      <c r="H29" s="357">
        <v>30.1</v>
      </c>
      <c r="J29" s="89"/>
    </row>
    <row r="30" spans="1:10" ht="11.1" customHeight="1" x14ac:dyDescent="0.25">
      <c r="A30" s="431">
        <v>1979</v>
      </c>
      <c r="B30" s="432">
        <v>31</v>
      </c>
      <c r="C30" s="358">
        <v>96</v>
      </c>
      <c r="D30" s="358">
        <v>163</v>
      </c>
      <c r="E30" s="499"/>
      <c r="F30" s="499"/>
      <c r="G30" s="434">
        <v>207</v>
      </c>
      <c r="H30" s="357">
        <v>30.1</v>
      </c>
      <c r="J30" s="89"/>
    </row>
    <row r="31" spans="1:10" ht="11.1" customHeight="1" x14ac:dyDescent="0.25">
      <c r="A31" s="431">
        <v>1980</v>
      </c>
      <c r="B31" s="432">
        <v>31</v>
      </c>
      <c r="C31" s="358">
        <v>95</v>
      </c>
      <c r="D31" s="358">
        <v>161</v>
      </c>
      <c r="E31" s="499"/>
      <c r="F31" s="499"/>
      <c r="G31" s="434">
        <v>205</v>
      </c>
      <c r="H31" s="357">
        <v>30.1</v>
      </c>
      <c r="J31" s="89"/>
    </row>
    <row r="32" spans="1:10" ht="11.1" customHeight="1" x14ac:dyDescent="0.25">
      <c r="A32" s="431">
        <v>1981</v>
      </c>
      <c r="B32" s="432">
        <v>32</v>
      </c>
      <c r="C32" s="358">
        <v>96</v>
      </c>
      <c r="D32" s="358">
        <v>162</v>
      </c>
      <c r="E32" s="499"/>
      <c r="F32" s="499"/>
      <c r="G32" s="434">
        <v>205</v>
      </c>
      <c r="H32" s="357">
        <v>30.1</v>
      </c>
      <c r="J32" s="89"/>
    </row>
    <row r="33" spans="1:10" ht="11.1" customHeight="1" x14ac:dyDescent="0.25">
      <c r="A33" s="431">
        <v>1982</v>
      </c>
      <c r="B33" s="432">
        <v>32</v>
      </c>
      <c r="C33" s="358">
        <v>96</v>
      </c>
      <c r="D33" s="358">
        <v>162</v>
      </c>
      <c r="E33" s="499"/>
      <c r="F33" s="499"/>
      <c r="G33" s="358">
        <v>205</v>
      </c>
      <c r="H33" s="357">
        <v>30.1</v>
      </c>
      <c r="J33" s="89"/>
    </row>
    <row r="34" spans="1:10" ht="11.1" customHeight="1" x14ac:dyDescent="0.25">
      <c r="A34" s="431">
        <v>1983</v>
      </c>
      <c r="B34" s="432">
        <v>31</v>
      </c>
      <c r="C34" s="358">
        <v>95</v>
      </c>
      <c r="D34" s="358">
        <v>160</v>
      </c>
      <c r="E34" s="499"/>
      <c r="F34" s="499"/>
      <c r="G34" s="358"/>
      <c r="H34" s="357"/>
    </row>
    <row r="35" spans="1:10" ht="11.1" customHeight="1" x14ac:dyDescent="0.25">
      <c r="A35" s="431">
        <v>1984</v>
      </c>
      <c r="B35" s="432">
        <v>32</v>
      </c>
      <c r="C35" s="358">
        <v>95</v>
      </c>
      <c r="D35" s="358"/>
      <c r="E35" s="499"/>
      <c r="F35" s="499"/>
      <c r="G35" s="358"/>
      <c r="H35" s="357"/>
    </row>
    <row r="36" spans="1:10" ht="11.1" customHeight="1" x14ac:dyDescent="0.25">
      <c r="A36" s="431">
        <v>1985</v>
      </c>
      <c r="B36" s="432">
        <v>31</v>
      </c>
      <c r="C36" s="358">
        <v>94</v>
      </c>
      <c r="D36" s="358"/>
      <c r="E36" s="499"/>
      <c r="F36" s="499"/>
      <c r="G36" s="358"/>
      <c r="H36" s="357"/>
    </row>
    <row r="37" spans="1:10" ht="11.1" customHeight="1" x14ac:dyDescent="0.25">
      <c r="A37" s="431">
        <v>1986</v>
      </c>
      <c r="B37" s="432">
        <v>31</v>
      </c>
      <c r="C37" s="358">
        <v>94</v>
      </c>
      <c r="D37" s="358"/>
      <c r="E37" s="499"/>
      <c r="F37" s="499"/>
      <c r="G37" s="358"/>
      <c r="H37" s="357"/>
    </row>
    <row r="38" spans="1:10" ht="11.1" customHeight="1" x14ac:dyDescent="0.25">
      <c r="A38" s="431">
        <v>1987</v>
      </c>
      <c r="B38" s="432">
        <v>31</v>
      </c>
      <c r="C38" s="358">
        <v>92</v>
      </c>
      <c r="D38" s="435"/>
      <c r="E38" s="499"/>
      <c r="F38" s="499"/>
      <c r="G38" s="358"/>
      <c r="H38" s="357"/>
    </row>
    <row r="39" spans="1:10" ht="11.1" customHeight="1" x14ac:dyDescent="0.25">
      <c r="A39" s="431">
        <v>1988</v>
      </c>
      <c r="B39" s="432">
        <v>30</v>
      </c>
      <c r="C39" s="358">
        <v>89</v>
      </c>
      <c r="D39" s="435"/>
      <c r="E39" s="435"/>
      <c r="F39" s="435"/>
      <c r="G39" s="358"/>
      <c r="H39" s="357"/>
    </row>
    <row r="40" spans="1:10" ht="11.1" customHeight="1" x14ac:dyDescent="0.25">
      <c r="A40" s="431">
        <v>1989</v>
      </c>
      <c r="B40" s="432">
        <v>30</v>
      </c>
      <c r="C40" s="358"/>
      <c r="D40" s="435"/>
      <c r="E40" s="435"/>
      <c r="F40" s="435"/>
      <c r="G40" s="358"/>
      <c r="H40" s="357"/>
    </row>
    <row r="41" spans="1:10" ht="11.1" customHeight="1" x14ac:dyDescent="0.25">
      <c r="A41" s="431">
        <v>1990</v>
      </c>
      <c r="B41" s="432">
        <v>29</v>
      </c>
      <c r="C41" s="358"/>
      <c r="D41" s="435"/>
      <c r="E41" s="435"/>
      <c r="F41" s="435"/>
      <c r="G41" s="358"/>
      <c r="H41" s="357"/>
    </row>
    <row r="42" spans="1:10" ht="11.1" customHeight="1" x14ac:dyDescent="0.25">
      <c r="A42" s="431">
        <v>1991</v>
      </c>
      <c r="B42" s="432">
        <v>28</v>
      </c>
      <c r="C42" s="358"/>
      <c r="D42" s="435"/>
      <c r="E42" s="435"/>
      <c r="F42" s="435"/>
      <c r="G42" s="358"/>
      <c r="H42" s="357"/>
    </row>
    <row r="43" spans="1:10" ht="11.1" customHeight="1" x14ac:dyDescent="0.25">
      <c r="A43" s="431">
        <v>1992</v>
      </c>
      <c r="B43" s="432">
        <v>27</v>
      </c>
      <c r="C43" s="358"/>
      <c r="D43" s="435"/>
      <c r="E43" s="435"/>
      <c r="F43" s="435"/>
      <c r="G43" s="358"/>
      <c r="H43" s="357"/>
    </row>
    <row r="44" spans="1:10" ht="10.35" customHeight="1" x14ac:dyDescent="0.25">
      <c r="A44" s="436">
        <v>1993</v>
      </c>
      <c r="B44" s="437">
        <v>26</v>
      </c>
      <c r="C44" s="360"/>
      <c r="D44" s="360"/>
      <c r="E44" s="500"/>
      <c r="F44" s="500"/>
      <c r="G44" s="438"/>
      <c r="H44" s="359"/>
    </row>
    <row r="45" spans="1:10" ht="73.349999999999994" customHeight="1" x14ac:dyDescent="0.25">
      <c r="A45" s="501" t="s">
        <v>140</v>
      </c>
      <c r="B45" s="502"/>
      <c r="C45" s="502"/>
      <c r="D45" s="502"/>
      <c r="E45" s="502"/>
      <c r="F45" s="502"/>
      <c r="G45" s="502"/>
      <c r="H45" s="503"/>
    </row>
  </sheetData>
  <mergeCells count="39">
    <mergeCell ref="E38:F38"/>
    <mergeCell ref="E44:F44"/>
    <mergeCell ref="A45:H45"/>
    <mergeCell ref="E32:F32"/>
    <mergeCell ref="E33:F33"/>
    <mergeCell ref="E34:F34"/>
    <mergeCell ref="E35:F35"/>
    <mergeCell ref="E36:F36"/>
    <mergeCell ref="E37:F37"/>
    <mergeCell ref="E31:F31"/>
    <mergeCell ref="E19:F19"/>
    <mergeCell ref="E20:F20"/>
    <mergeCell ref="E21:F21"/>
    <mergeCell ref="E22:F22"/>
    <mergeCell ref="E23:F23"/>
    <mergeCell ref="E24:F24"/>
    <mergeCell ref="E25:F25"/>
    <mergeCell ref="E26:F26"/>
    <mergeCell ref="E27:F27"/>
    <mergeCell ref="E28:F28"/>
    <mergeCell ref="E30:F30"/>
    <mergeCell ref="E18:F18"/>
    <mergeCell ref="E7:F7"/>
    <mergeCell ref="E8:F8"/>
    <mergeCell ref="E9:F9"/>
    <mergeCell ref="E10:F10"/>
    <mergeCell ref="E11:F11"/>
    <mergeCell ref="E12:F12"/>
    <mergeCell ref="E13:F13"/>
    <mergeCell ref="E14:F14"/>
    <mergeCell ref="E15:F15"/>
    <mergeCell ref="E16:F16"/>
    <mergeCell ref="E17:F17"/>
    <mergeCell ref="E6:F6"/>
    <mergeCell ref="A3:A4"/>
    <mergeCell ref="B3:F3"/>
    <mergeCell ref="G3:H3"/>
    <mergeCell ref="E4:F4"/>
    <mergeCell ref="E5:F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120" zoomScaleNormal="120" zoomScalePageLayoutView="120" workbookViewId="0">
      <selection activeCell="Q1" sqref="Q1:Q1048576"/>
    </sheetView>
  </sheetViews>
  <sheetFormatPr baseColWidth="10" defaultColWidth="9.42578125" defaultRowHeight="12.75" x14ac:dyDescent="0.25"/>
  <cols>
    <col min="1" max="1" width="11.42578125" style="92" customWidth="1"/>
    <col min="2" max="2" width="0.140625" style="92" customWidth="1"/>
    <col min="3" max="3" width="12.140625" style="92" customWidth="1"/>
    <col min="4" max="4" width="10" style="92" customWidth="1"/>
    <col min="5" max="5" width="7.7109375" style="92" customWidth="1"/>
    <col min="6" max="6" width="9.140625" style="92" customWidth="1"/>
    <col min="7" max="7" width="6.85546875" style="92" customWidth="1"/>
    <col min="8" max="8" width="5.85546875" style="92" customWidth="1"/>
    <col min="9" max="9" width="9.140625" style="92" customWidth="1"/>
    <col min="10" max="10" width="5.85546875" style="92" customWidth="1"/>
    <col min="11" max="11" width="9.28515625" style="92" customWidth="1"/>
    <col min="12" max="12" width="7.42578125" style="92" customWidth="1"/>
    <col min="13" max="13" width="5.85546875" style="92" hidden="1" customWidth="1"/>
    <col min="14" max="14" width="6.85546875" style="92" hidden="1" customWidth="1"/>
    <col min="15" max="15" width="9.42578125" style="92" customWidth="1"/>
    <col min="16" max="16" width="7.140625" style="93" customWidth="1"/>
    <col min="17" max="30" width="9.42578125" style="92"/>
    <col min="31" max="31" width="11.28515625" style="92" customWidth="1"/>
    <col min="32" max="32" width="12.42578125" style="92" customWidth="1"/>
    <col min="33" max="43" width="9.42578125" style="92"/>
    <col min="44" max="44" width="12.85546875" style="92" customWidth="1"/>
    <col min="45" max="45" width="13.42578125" style="92" customWidth="1"/>
    <col min="46" max="48" width="9.42578125" style="92"/>
    <col min="49" max="49" width="12.7109375" style="92" customWidth="1"/>
    <col min="50" max="16384" width="9.42578125" style="92"/>
  </cols>
  <sheetData>
    <row r="1" spans="1:17" ht="12" customHeight="1" x14ac:dyDescent="0.25">
      <c r="A1" s="80" t="s">
        <v>141</v>
      </c>
    </row>
    <row r="2" spans="1:17" ht="12" customHeight="1" x14ac:dyDescent="0.25">
      <c r="A2" s="80" t="s">
        <v>142</v>
      </c>
    </row>
    <row r="3" spans="1:17" ht="16.350000000000001" customHeight="1" x14ac:dyDescent="0.25">
      <c r="A3" s="504"/>
      <c r="B3" s="94" t="s">
        <v>81</v>
      </c>
      <c r="C3" s="95"/>
      <c r="D3" s="95"/>
      <c r="E3" s="95"/>
      <c r="F3" s="95"/>
      <c r="G3" s="95"/>
      <c r="H3" s="95"/>
      <c r="I3" s="95"/>
      <c r="J3" s="95"/>
      <c r="K3" s="95"/>
      <c r="L3" s="95"/>
      <c r="M3" s="95"/>
      <c r="N3" s="95"/>
      <c r="O3" s="95"/>
      <c r="P3" s="96"/>
      <c r="Q3" s="439"/>
    </row>
    <row r="4" spans="1:17" ht="16.350000000000001" customHeight="1" x14ac:dyDescent="0.25">
      <c r="A4" s="505"/>
      <c r="B4" s="506">
        <v>1980</v>
      </c>
      <c r="C4" s="507"/>
      <c r="D4" s="97">
        <v>1985</v>
      </c>
      <c r="E4" s="97">
        <v>1990</v>
      </c>
      <c r="F4" s="97">
        <v>1995</v>
      </c>
      <c r="G4" s="97">
        <v>2000</v>
      </c>
      <c r="H4" s="97">
        <v>2005</v>
      </c>
      <c r="I4" s="97">
        <v>2010</v>
      </c>
      <c r="J4" s="98">
        <v>2011</v>
      </c>
      <c r="K4" s="98">
        <v>2012</v>
      </c>
      <c r="L4" s="98">
        <v>2013</v>
      </c>
      <c r="O4" s="98">
        <v>2014</v>
      </c>
      <c r="P4" s="99">
        <v>2015</v>
      </c>
      <c r="Q4" s="439">
        <v>2016</v>
      </c>
    </row>
    <row r="5" spans="1:17" ht="12" customHeight="1" x14ac:dyDescent="0.25">
      <c r="A5" s="508" t="s">
        <v>143</v>
      </c>
      <c r="B5" s="509"/>
      <c r="C5" s="100">
        <v>1.56</v>
      </c>
      <c r="D5" s="100">
        <v>1.37</v>
      </c>
      <c r="E5" s="100">
        <v>1.45</v>
      </c>
      <c r="F5" s="100">
        <v>1.25</v>
      </c>
      <c r="G5" s="100">
        <v>1.38</v>
      </c>
      <c r="H5" s="100">
        <v>1.34</v>
      </c>
      <c r="I5" s="100">
        <v>1.39</v>
      </c>
      <c r="J5" s="85">
        <v>1.39</v>
      </c>
      <c r="K5" s="85">
        <v>1.41</v>
      </c>
      <c r="L5" s="101">
        <v>1.42</v>
      </c>
      <c r="M5" s="100">
        <v>1.47</v>
      </c>
      <c r="N5" s="100">
        <v>1.5</v>
      </c>
      <c r="O5" s="100">
        <v>1.47</v>
      </c>
      <c r="P5" s="102">
        <v>1.5</v>
      </c>
      <c r="Q5" s="440">
        <v>1.6</v>
      </c>
    </row>
    <row r="6" spans="1:17" ht="13.35" customHeight="1" x14ac:dyDescent="0.25">
      <c r="A6" s="488" t="s">
        <v>144</v>
      </c>
      <c r="B6" s="489"/>
      <c r="C6" s="103">
        <v>1.65</v>
      </c>
      <c r="D6" s="103">
        <v>1.47</v>
      </c>
      <c r="E6" s="103">
        <v>1.46</v>
      </c>
      <c r="F6" s="104">
        <v>1.42</v>
      </c>
      <c r="G6" s="103">
        <v>1.36</v>
      </c>
      <c r="H6" s="105">
        <v>1.41</v>
      </c>
      <c r="I6" s="106">
        <v>1.44</v>
      </c>
      <c r="J6" s="107">
        <v>1.43</v>
      </c>
      <c r="K6" s="107">
        <v>1.44</v>
      </c>
      <c r="L6" s="107">
        <v>1.44</v>
      </c>
      <c r="M6" s="107">
        <v>1.47</v>
      </c>
      <c r="N6" s="107">
        <v>1.49</v>
      </c>
      <c r="O6" s="108">
        <v>1.46</v>
      </c>
      <c r="P6" s="109">
        <v>1.49</v>
      </c>
      <c r="Q6" s="441">
        <v>1.53</v>
      </c>
    </row>
    <row r="7" spans="1:17" ht="12" customHeight="1" x14ac:dyDescent="0.25">
      <c r="A7" s="488" t="s">
        <v>145</v>
      </c>
      <c r="B7" s="489"/>
      <c r="C7" s="103">
        <v>1.68</v>
      </c>
      <c r="D7" s="103">
        <v>1.51</v>
      </c>
      <c r="E7" s="103">
        <v>1.62</v>
      </c>
      <c r="F7" s="103">
        <v>1.56</v>
      </c>
      <c r="G7" s="103">
        <v>1.67</v>
      </c>
      <c r="H7" s="103">
        <v>1.76</v>
      </c>
      <c r="I7" s="106">
        <v>1.86</v>
      </c>
      <c r="J7" s="107">
        <v>1.81</v>
      </c>
      <c r="K7" s="108">
        <v>1.8</v>
      </c>
      <c r="L7" s="108">
        <v>1.76</v>
      </c>
      <c r="M7" s="107">
        <v>1.74</v>
      </c>
      <c r="N7" s="107">
        <v>1.7</v>
      </c>
      <c r="O7" s="107">
        <v>1.74</v>
      </c>
      <c r="P7" s="109">
        <v>1.7</v>
      </c>
      <c r="Q7" s="441">
        <v>1.68</v>
      </c>
    </row>
    <row r="8" spans="1:17" ht="12" customHeight="1" x14ac:dyDescent="0.25">
      <c r="A8" s="488" t="s">
        <v>146</v>
      </c>
      <c r="B8" s="489"/>
      <c r="C8" s="103">
        <v>2.0499999999999998</v>
      </c>
      <c r="D8" s="103">
        <v>1.97</v>
      </c>
      <c r="E8" s="103">
        <v>1.82</v>
      </c>
      <c r="F8" s="103">
        <v>1.23</v>
      </c>
      <c r="G8" s="103">
        <v>1.26</v>
      </c>
      <c r="H8" s="103">
        <v>1.37</v>
      </c>
      <c r="I8" s="106">
        <v>1.57</v>
      </c>
      <c r="J8" s="107">
        <v>1.51</v>
      </c>
      <c r="K8" s="107">
        <v>1.5</v>
      </c>
      <c r="L8" s="107">
        <v>1.48</v>
      </c>
      <c r="M8" s="107">
        <v>1.53</v>
      </c>
      <c r="N8" s="107">
        <v>1.53</v>
      </c>
      <c r="O8" s="107">
        <v>1.53</v>
      </c>
      <c r="P8" s="109">
        <v>1.53</v>
      </c>
      <c r="Q8" s="441">
        <v>1.54</v>
      </c>
    </row>
    <row r="9" spans="1:17" ht="12" customHeight="1" x14ac:dyDescent="0.25">
      <c r="A9" s="488" t="s">
        <v>147</v>
      </c>
      <c r="B9" s="489"/>
      <c r="C9" s="103" t="s">
        <v>148</v>
      </c>
      <c r="D9" s="103">
        <v>2.4300000000000002</v>
      </c>
      <c r="E9" s="103">
        <v>2.41</v>
      </c>
      <c r="F9" s="103">
        <v>2.0299999999999998</v>
      </c>
      <c r="G9" s="103">
        <v>1.64</v>
      </c>
      <c r="H9" s="103">
        <v>1.48</v>
      </c>
      <c r="I9" s="106">
        <v>1.44</v>
      </c>
      <c r="J9" s="107">
        <v>1.35</v>
      </c>
      <c r="K9" s="107">
        <v>1.39</v>
      </c>
      <c r="L9" s="107">
        <v>1.3</v>
      </c>
      <c r="M9" s="107">
        <v>1.31</v>
      </c>
      <c r="N9" s="107">
        <v>1.32</v>
      </c>
      <c r="O9" s="107">
        <v>1.31</v>
      </c>
      <c r="P9" s="109">
        <v>1.32</v>
      </c>
      <c r="Q9" s="441">
        <v>1.37</v>
      </c>
    </row>
    <row r="10" spans="1:17" ht="12" customHeight="1" x14ac:dyDescent="0.25">
      <c r="A10" s="73" t="s">
        <v>149</v>
      </c>
      <c r="B10" s="74"/>
      <c r="C10" s="110">
        <v>1.5</v>
      </c>
      <c r="D10" s="110">
        <v>1.55</v>
      </c>
      <c r="E10" s="110">
        <v>1.48</v>
      </c>
      <c r="F10" s="110">
        <v>1.51</v>
      </c>
      <c r="G10" s="110">
        <v>1.46</v>
      </c>
      <c r="H10" s="105">
        <v>1.5</v>
      </c>
      <c r="I10" s="73">
        <v>1.55</v>
      </c>
      <c r="J10" s="109">
        <v>1.48</v>
      </c>
      <c r="K10" s="109">
        <v>1.51</v>
      </c>
      <c r="L10" s="109">
        <v>1.46</v>
      </c>
      <c r="M10" s="109">
        <v>1.46</v>
      </c>
      <c r="N10" s="109">
        <v>1.4</v>
      </c>
      <c r="O10" s="109">
        <v>1.46</v>
      </c>
      <c r="P10" s="109">
        <v>1.4</v>
      </c>
      <c r="Q10" s="441">
        <v>1.42</v>
      </c>
    </row>
    <row r="11" spans="1:17" ht="12" customHeight="1" x14ac:dyDescent="0.25">
      <c r="A11" s="488" t="s">
        <v>150</v>
      </c>
      <c r="B11" s="489"/>
      <c r="C11" s="103">
        <v>1.55</v>
      </c>
      <c r="D11" s="103">
        <v>1.45</v>
      </c>
      <c r="E11" s="103">
        <v>1.67</v>
      </c>
      <c r="F11" s="103">
        <v>1.8</v>
      </c>
      <c r="G11" s="104">
        <v>1.77</v>
      </c>
      <c r="H11" s="103">
        <v>1.8</v>
      </c>
      <c r="I11" s="106">
        <v>1.87</v>
      </c>
      <c r="J11" s="107">
        <v>1.75</v>
      </c>
      <c r="K11" s="107">
        <v>1.73</v>
      </c>
      <c r="L11" s="107">
        <v>1.67</v>
      </c>
      <c r="M11" s="107">
        <v>1.69</v>
      </c>
      <c r="N11" s="107">
        <v>1.71</v>
      </c>
      <c r="O11" s="107">
        <v>1.69</v>
      </c>
      <c r="P11" s="109">
        <v>1.71</v>
      </c>
      <c r="Q11" s="441">
        <v>1.79</v>
      </c>
    </row>
    <row r="12" spans="1:17" ht="12" customHeight="1" x14ac:dyDescent="0.25">
      <c r="A12" s="488" t="s">
        <v>151</v>
      </c>
      <c r="B12" s="489"/>
      <c r="C12" s="103">
        <v>2.2000000000000002</v>
      </c>
      <c r="D12" s="103">
        <v>1.64</v>
      </c>
      <c r="E12" s="103">
        <v>1.36</v>
      </c>
      <c r="F12" s="104">
        <v>1.1599999999999999</v>
      </c>
      <c r="G12" s="104">
        <v>1.22</v>
      </c>
      <c r="H12" s="103">
        <v>1.33</v>
      </c>
      <c r="I12" s="106">
        <v>1.37</v>
      </c>
      <c r="J12" s="107">
        <v>1.34</v>
      </c>
      <c r="K12" s="107">
        <v>1.32</v>
      </c>
      <c r="L12" s="107">
        <v>1.27</v>
      </c>
      <c r="M12" s="107">
        <v>1.32</v>
      </c>
      <c r="N12" s="107">
        <v>1.33</v>
      </c>
      <c r="O12" s="107">
        <v>1.32</v>
      </c>
      <c r="P12" s="109">
        <v>1.33</v>
      </c>
      <c r="Q12" s="441">
        <v>1.34</v>
      </c>
    </row>
    <row r="13" spans="1:17" ht="12" customHeight="1" x14ac:dyDescent="0.25">
      <c r="A13" s="488" t="s">
        <v>152</v>
      </c>
      <c r="B13" s="489"/>
      <c r="C13" s="103">
        <v>2.02</v>
      </c>
      <c r="D13" s="103">
        <v>2.13</v>
      </c>
      <c r="E13" s="103">
        <v>2.0499999999999998</v>
      </c>
      <c r="F13" s="103">
        <v>1.38</v>
      </c>
      <c r="G13" s="103">
        <v>1.36</v>
      </c>
      <c r="H13" s="103">
        <v>1.52</v>
      </c>
      <c r="I13" s="106">
        <v>1.72</v>
      </c>
      <c r="J13" s="107">
        <v>1.61</v>
      </c>
      <c r="K13" s="107">
        <v>1.56</v>
      </c>
      <c r="L13" s="107">
        <v>1.52</v>
      </c>
      <c r="M13" s="107">
        <v>1.54</v>
      </c>
      <c r="N13" s="107">
        <v>1.58</v>
      </c>
      <c r="O13" s="107">
        <v>1.54</v>
      </c>
      <c r="P13" s="109">
        <v>1.58</v>
      </c>
      <c r="Q13" s="441">
        <v>1.6</v>
      </c>
    </row>
    <row r="14" spans="1:17" ht="12" customHeight="1" x14ac:dyDescent="0.25">
      <c r="A14" s="488" t="s">
        <v>153</v>
      </c>
      <c r="B14" s="489"/>
      <c r="C14" s="103">
        <v>1.63</v>
      </c>
      <c r="D14" s="103">
        <v>1.64</v>
      </c>
      <c r="E14" s="103">
        <v>1.78</v>
      </c>
      <c r="F14" s="103">
        <v>1.81</v>
      </c>
      <c r="G14" s="103">
        <v>1.73</v>
      </c>
      <c r="H14" s="103">
        <v>1.8</v>
      </c>
      <c r="I14" s="106">
        <v>1.87</v>
      </c>
      <c r="J14" s="107">
        <v>1.83</v>
      </c>
      <c r="K14" s="107">
        <v>1.8</v>
      </c>
      <c r="L14" s="107">
        <v>1.75</v>
      </c>
      <c r="M14" s="107">
        <v>1.71</v>
      </c>
      <c r="N14" s="107">
        <v>1.65</v>
      </c>
      <c r="O14" s="107">
        <v>1.71</v>
      </c>
      <c r="P14" s="109">
        <v>1.65</v>
      </c>
      <c r="Q14" s="441">
        <v>1.57</v>
      </c>
    </row>
    <row r="15" spans="1:17" ht="12" customHeight="1" x14ac:dyDescent="0.25">
      <c r="A15" s="488" t="s">
        <v>154</v>
      </c>
      <c r="B15" s="489"/>
      <c r="C15" s="103" t="s">
        <v>148</v>
      </c>
      <c r="D15" s="103" t="s">
        <v>148</v>
      </c>
      <c r="E15" s="103" t="s">
        <v>148</v>
      </c>
      <c r="F15" s="103" t="s">
        <v>148</v>
      </c>
      <c r="G15" s="103">
        <v>1.89</v>
      </c>
      <c r="H15" s="103">
        <v>1.94</v>
      </c>
      <c r="I15" s="106">
        <v>2.0299999999999998</v>
      </c>
      <c r="J15" s="107">
        <v>2.0099999999999998</v>
      </c>
      <c r="K15" s="107">
        <v>1.99</v>
      </c>
      <c r="L15" s="107">
        <v>1.99</v>
      </c>
      <c r="M15" s="107">
        <v>2</v>
      </c>
      <c r="N15" s="107">
        <v>1.96</v>
      </c>
      <c r="O15" s="108">
        <v>2.0099999999999998</v>
      </c>
      <c r="P15" s="109">
        <v>1.96</v>
      </c>
      <c r="Q15" s="441">
        <v>1.92</v>
      </c>
    </row>
    <row r="16" spans="1:17" ht="12" customHeight="1" x14ac:dyDescent="0.25">
      <c r="A16" s="488" t="s">
        <v>155</v>
      </c>
      <c r="B16" s="489"/>
      <c r="C16" s="103">
        <v>1.95</v>
      </c>
      <c r="D16" s="103">
        <v>1.81</v>
      </c>
      <c r="E16" s="103">
        <v>1.78</v>
      </c>
      <c r="F16" s="103">
        <v>1.71</v>
      </c>
      <c r="G16" s="103">
        <v>1.87</v>
      </c>
      <c r="H16" s="103">
        <v>1.92</v>
      </c>
      <c r="I16" s="111">
        <v>2.02</v>
      </c>
      <c r="J16" s="107">
        <v>2</v>
      </c>
      <c r="K16" s="107">
        <v>1.99</v>
      </c>
      <c r="L16" s="107">
        <v>1.97</v>
      </c>
      <c r="M16" s="107">
        <v>1.97</v>
      </c>
      <c r="N16" s="107">
        <v>1.92</v>
      </c>
      <c r="O16" s="109">
        <v>1.97</v>
      </c>
      <c r="P16" s="109">
        <v>1.92</v>
      </c>
      <c r="Q16" s="441">
        <v>1.89</v>
      </c>
    </row>
    <row r="17" spans="1:17" ht="12" customHeight="1" x14ac:dyDescent="0.25">
      <c r="A17" s="488" t="s">
        <v>156</v>
      </c>
      <c r="B17" s="489"/>
      <c r="C17" s="103">
        <v>2.23</v>
      </c>
      <c r="D17" s="103">
        <v>1.67</v>
      </c>
      <c r="E17" s="105">
        <v>1.39</v>
      </c>
      <c r="F17" s="105">
        <v>1.28</v>
      </c>
      <c r="G17" s="105">
        <v>1.25</v>
      </c>
      <c r="H17" s="103">
        <v>1.34</v>
      </c>
      <c r="I17" s="106">
        <v>1.48</v>
      </c>
      <c r="J17" s="107">
        <v>1.4</v>
      </c>
      <c r="K17" s="107">
        <v>1.34</v>
      </c>
      <c r="L17" s="107">
        <v>1.29</v>
      </c>
      <c r="M17" s="107">
        <v>1.3</v>
      </c>
      <c r="N17" s="107">
        <v>1.33</v>
      </c>
      <c r="O17" s="107">
        <v>1.3</v>
      </c>
      <c r="P17" s="109">
        <v>1.33</v>
      </c>
      <c r="Q17" s="441">
        <v>1.38</v>
      </c>
    </row>
    <row r="18" spans="1:17" ht="12" customHeight="1" x14ac:dyDescent="0.25">
      <c r="A18" s="488" t="s">
        <v>157</v>
      </c>
      <c r="B18" s="489"/>
      <c r="C18" s="103">
        <v>1.91</v>
      </c>
      <c r="D18" s="103">
        <v>1.85</v>
      </c>
      <c r="E18" s="103">
        <v>1.87</v>
      </c>
      <c r="F18" s="103">
        <v>1.57</v>
      </c>
      <c r="G18" s="103">
        <v>1.32</v>
      </c>
      <c r="H18" s="103">
        <v>1.31</v>
      </c>
      <c r="I18" s="106">
        <v>1.25</v>
      </c>
      <c r="J18" s="107">
        <v>1.23</v>
      </c>
      <c r="K18" s="107">
        <v>1.34</v>
      </c>
      <c r="L18" s="107">
        <v>1.35</v>
      </c>
      <c r="M18" s="107">
        <v>1.44</v>
      </c>
      <c r="N18" s="107">
        <v>1.45</v>
      </c>
      <c r="O18" s="107">
        <v>1.44</v>
      </c>
      <c r="P18" s="109">
        <v>1.45</v>
      </c>
      <c r="Q18" s="441">
        <v>1.53</v>
      </c>
    </row>
    <row r="19" spans="1:17" ht="12" customHeight="1" x14ac:dyDescent="0.25">
      <c r="A19" s="488" t="s">
        <v>158</v>
      </c>
      <c r="B19" s="489"/>
      <c r="C19" s="103">
        <v>3.21</v>
      </c>
      <c r="D19" s="103">
        <v>2.48</v>
      </c>
      <c r="E19" s="103">
        <v>2.11</v>
      </c>
      <c r="F19" s="103">
        <v>1.84</v>
      </c>
      <c r="G19" s="103">
        <v>1.89</v>
      </c>
      <c r="H19" s="103">
        <v>1.86</v>
      </c>
      <c r="I19" s="106">
        <v>2.0499999999999998</v>
      </c>
      <c r="J19" s="107">
        <v>2.0299999999999998</v>
      </c>
      <c r="K19" s="108">
        <v>1.98</v>
      </c>
      <c r="L19" s="108">
        <v>1.93</v>
      </c>
      <c r="M19" s="108">
        <v>1.94</v>
      </c>
      <c r="N19" s="108">
        <v>1.92</v>
      </c>
      <c r="O19" s="108">
        <v>1.89</v>
      </c>
      <c r="P19" s="108">
        <v>1.85</v>
      </c>
      <c r="Q19" s="441">
        <v>1.81</v>
      </c>
    </row>
    <row r="20" spans="1:17" ht="12" customHeight="1" x14ac:dyDescent="0.25">
      <c r="A20" s="488" t="s">
        <v>159</v>
      </c>
      <c r="B20" s="489"/>
      <c r="C20" s="103">
        <v>1.64</v>
      </c>
      <c r="D20" s="103">
        <v>1.42</v>
      </c>
      <c r="E20" s="103">
        <v>1.33</v>
      </c>
      <c r="F20" s="103">
        <v>1.19</v>
      </c>
      <c r="G20" s="103">
        <v>1.26</v>
      </c>
      <c r="H20" s="103">
        <v>1.34</v>
      </c>
      <c r="I20" s="106">
        <v>1.46</v>
      </c>
      <c r="J20" s="107">
        <v>1.44</v>
      </c>
      <c r="K20" s="107">
        <v>1.43</v>
      </c>
      <c r="L20" s="107">
        <v>1.39</v>
      </c>
      <c r="M20" s="107">
        <v>1.37</v>
      </c>
      <c r="N20" s="107">
        <v>1.35</v>
      </c>
      <c r="O20" s="107">
        <v>1.37</v>
      </c>
      <c r="P20" s="109">
        <v>1.35</v>
      </c>
      <c r="Q20" s="441">
        <v>1.34</v>
      </c>
    </row>
    <row r="21" spans="1:17" ht="12" customHeight="1" x14ac:dyDescent="0.25">
      <c r="A21" s="488" t="s">
        <v>160</v>
      </c>
      <c r="B21" s="489"/>
      <c r="C21" s="103" t="s">
        <v>148</v>
      </c>
      <c r="D21" s="103" t="s">
        <v>148</v>
      </c>
      <c r="E21" s="103" t="s">
        <v>148</v>
      </c>
      <c r="F21" s="103" t="s">
        <v>148</v>
      </c>
      <c r="G21" s="103">
        <v>1.25</v>
      </c>
      <c r="H21" s="104">
        <v>1.39</v>
      </c>
      <c r="I21" s="106">
        <v>1.36</v>
      </c>
      <c r="J21" s="107">
        <v>1.33</v>
      </c>
      <c r="K21" s="107">
        <v>1.44</v>
      </c>
      <c r="L21" s="107">
        <v>1.52</v>
      </c>
      <c r="M21" s="107">
        <v>1.65</v>
      </c>
      <c r="N21" s="107">
        <v>1.7</v>
      </c>
      <c r="O21" s="107">
        <v>1.65</v>
      </c>
      <c r="P21" s="109">
        <v>1.7</v>
      </c>
      <c r="Q21" s="441">
        <v>1.74</v>
      </c>
    </row>
    <row r="22" spans="1:17" ht="12" customHeight="1" x14ac:dyDescent="0.25">
      <c r="A22" s="488" t="s">
        <v>161</v>
      </c>
      <c r="B22" s="489"/>
      <c r="C22" s="103">
        <v>1.99</v>
      </c>
      <c r="D22" s="103">
        <v>2.08</v>
      </c>
      <c r="E22" s="103">
        <v>2.0299999999999998</v>
      </c>
      <c r="F22" s="103">
        <v>1.55</v>
      </c>
      <c r="G22" s="103">
        <v>1.39</v>
      </c>
      <c r="H22" s="103">
        <v>1.29</v>
      </c>
      <c r="I22" s="106">
        <v>1.5</v>
      </c>
      <c r="J22" s="107">
        <v>1.55</v>
      </c>
      <c r="K22" s="107">
        <v>1.6</v>
      </c>
      <c r="L22" s="107">
        <v>1.59</v>
      </c>
      <c r="M22" s="107">
        <v>1.63</v>
      </c>
      <c r="N22" s="107">
        <v>1.7</v>
      </c>
      <c r="O22" s="107">
        <v>1.63</v>
      </c>
      <c r="P22" s="109">
        <v>1.7</v>
      </c>
      <c r="Q22" s="441">
        <v>1.69</v>
      </c>
    </row>
    <row r="23" spans="1:17" ht="12" customHeight="1" x14ac:dyDescent="0.25">
      <c r="A23" s="488" t="s">
        <v>162</v>
      </c>
      <c r="B23" s="489"/>
      <c r="C23" s="103">
        <v>1.5</v>
      </c>
      <c r="D23" s="103">
        <v>1.38</v>
      </c>
      <c r="E23" s="103">
        <v>1.6</v>
      </c>
      <c r="F23" s="103">
        <v>1.7</v>
      </c>
      <c r="G23" s="103">
        <v>1.76</v>
      </c>
      <c r="H23" s="103">
        <v>1.63</v>
      </c>
      <c r="I23" s="106">
        <v>1.63</v>
      </c>
      <c r="J23" s="107">
        <v>1.52</v>
      </c>
      <c r="K23" s="107">
        <v>1.57</v>
      </c>
      <c r="L23" s="107">
        <v>1.55</v>
      </c>
      <c r="M23" s="107">
        <v>1.5</v>
      </c>
      <c r="N23" s="107">
        <v>1.47</v>
      </c>
      <c r="O23" s="107">
        <v>1.5</v>
      </c>
      <c r="P23" s="109">
        <v>1.47</v>
      </c>
      <c r="Q23" s="441">
        <v>1.41</v>
      </c>
    </row>
    <row r="24" spans="1:17" ht="12" customHeight="1" x14ac:dyDescent="0.25">
      <c r="A24" s="488" t="s">
        <v>163</v>
      </c>
      <c r="B24" s="489"/>
      <c r="C24" s="103">
        <v>1.99</v>
      </c>
      <c r="D24" s="103">
        <v>1.95</v>
      </c>
      <c r="E24" s="103">
        <v>2.04</v>
      </c>
      <c r="F24" s="105">
        <v>1.77</v>
      </c>
      <c r="G24" s="105">
        <v>1.68</v>
      </c>
      <c r="H24" s="103">
        <v>1.38</v>
      </c>
      <c r="I24" s="106">
        <v>1.36</v>
      </c>
      <c r="J24" s="107">
        <v>1.45</v>
      </c>
      <c r="K24" s="108">
        <v>1.42</v>
      </c>
      <c r="L24" s="108">
        <v>1.36</v>
      </c>
      <c r="M24" s="108">
        <v>1.42</v>
      </c>
      <c r="N24" s="108">
        <v>1.45</v>
      </c>
      <c r="O24" s="108">
        <v>1.38</v>
      </c>
      <c r="P24" s="108">
        <v>1.37</v>
      </c>
      <c r="Q24" s="441">
        <v>1.37</v>
      </c>
    </row>
    <row r="25" spans="1:17" ht="12" customHeight="1" x14ac:dyDescent="0.25">
      <c r="A25" s="488" t="s">
        <v>164</v>
      </c>
      <c r="B25" s="489"/>
      <c r="C25" s="103">
        <v>1.6</v>
      </c>
      <c r="D25" s="103">
        <v>1.51</v>
      </c>
      <c r="E25" s="103">
        <v>1.62</v>
      </c>
      <c r="F25" s="103">
        <v>1.53</v>
      </c>
      <c r="G25" s="103">
        <v>1.72</v>
      </c>
      <c r="H25" s="103">
        <v>1.71</v>
      </c>
      <c r="I25" s="106">
        <v>1.79</v>
      </c>
      <c r="J25" s="107">
        <v>1.76</v>
      </c>
      <c r="K25" s="107">
        <v>1.72</v>
      </c>
      <c r="L25" s="107">
        <v>1.68</v>
      </c>
      <c r="M25" s="107">
        <v>1.71</v>
      </c>
      <c r="N25" s="107">
        <v>1.66</v>
      </c>
      <c r="O25" s="107">
        <v>1.71</v>
      </c>
      <c r="P25" s="109">
        <v>1.66</v>
      </c>
      <c r="Q25" s="441">
        <v>1.66</v>
      </c>
    </row>
    <row r="26" spans="1:17" ht="12" customHeight="1" x14ac:dyDescent="0.25">
      <c r="A26" s="488" t="s">
        <v>165</v>
      </c>
      <c r="B26" s="489"/>
      <c r="C26" s="103" t="s">
        <v>148</v>
      </c>
      <c r="D26" s="103" t="s">
        <v>148</v>
      </c>
      <c r="E26" s="103">
        <v>2.06</v>
      </c>
      <c r="F26" s="103">
        <v>1.62</v>
      </c>
      <c r="G26" s="103">
        <v>1.37</v>
      </c>
      <c r="H26" s="103">
        <v>1.24</v>
      </c>
      <c r="I26" s="106">
        <v>1.41</v>
      </c>
      <c r="J26" s="107">
        <v>1.33</v>
      </c>
      <c r="K26" s="107">
        <v>1.33</v>
      </c>
      <c r="L26" s="107">
        <v>1.29</v>
      </c>
      <c r="M26" s="107">
        <v>1.32</v>
      </c>
      <c r="N26" s="107">
        <v>1.32</v>
      </c>
      <c r="O26" s="107">
        <v>1.32</v>
      </c>
      <c r="P26" s="109">
        <v>1.32</v>
      </c>
      <c r="Q26" s="441">
        <v>1.39</v>
      </c>
    </row>
    <row r="27" spans="1:17" ht="12" customHeight="1" x14ac:dyDescent="0.25">
      <c r="A27" s="488" t="s">
        <v>166</v>
      </c>
      <c r="B27" s="489"/>
      <c r="C27" s="103">
        <v>2.25</v>
      </c>
      <c r="D27" s="103">
        <v>1.72</v>
      </c>
      <c r="E27" s="103">
        <v>1.56</v>
      </c>
      <c r="F27" s="103">
        <v>1.41</v>
      </c>
      <c r="G27" s="103">
        <v>1.55</v>
      </c>
      <c r="H27" s="103">
        <v>1.41</v>
      </c>
      <c r="I27" s="106">
        <v>1.39</v>
      </c>
      <c r="J27" s="107">
        <v>1.35</v>
      </c>
      <c r="K27" s="107">
        <v>1.28</v>
      </c>
      <c r="L27" s="107">
        <v>1.21</v>
      </c>
      <c r="M27" s="107">
        <v>1.23</v>
      </c>
      <c r="N27" s="107">
        <v>1.31</v>
      </c>
      <c r="O27" s="107">
        <v>1.23</v>
      </c>
      <c r="P27" s="109">
        <v>1.31</v>
      </c>
      <c r="Q27" s="441">
        <v>1.36</v>
      </c>
    </row>
    <row r="28" spans="1:17" ht="12" customHeight="1" x14ac:dyDescent="0.25">
      <c r="A28" s="488" t="s">
        <v>167</v>
      </c>
      <c r="B28" s="489"/>
      <c r="C28" s="103">
        <v>2.08</v>
      </c>
      <c r="D28" s="103">
        <v>1.95</v>
      </c>
      <c r="E28" s="103">
        <v>1.9</v>
      </c>
      <c r="F28" s="103">
        <v>1.28</v>
      </c>
      <c r="G28" s="103">
        <v>1.1499999999999999</v>
      </c>
      <c r="H28" s="103">
        <v>1.29</v>
      </c>
      <c r="I28" s="106">
        <v>1.51</v>
      </c>
      <c r="J28" s="107">
        <v>1.43</v>
      </c>
      <c r="K28" s="107">
        <v>1.45</v>
      </c>
      <c r="L28" s="107">
        <v>1.46</v>
      </c>
      <c r="M28" s="107">
        <v>1.53</v>
      </c>
      <c r="N28" s="107">
        <v>1.57</v>
      </c>
      <c r="O28" s="107">
        <v>1.53</v>
      </c>
      <c r="P28" s="109">
        <v>1.57</v>
      </c>
      <c r="Q28" s="441">
        <v>1.63</v>
      </c>
    </row>
    <row r="29" spans="1:17" ht="12" customHeight="1" x14ac:dyDescent="0.25">
      <c r="A29" s="488" t="s">
        <v>168</v>
      </c>
      <c r="B29" s="489"/>
      <c r="C29" s="103">
        <v>2.4300000000000002</v>
      </c>
      <c r="D29" s="103">
        <v>2.31</v>
      </c>
      <c r="E29" s="103">
        <v>1.83</v>
      </c>
      <c r="F29" s="103">
        <v>1.33</v>
      </c>
      <c r="G29" s="103">
        <v>1.31</v>
      </c>
      <c r="H29" s="103">
        <v>1.4</v>
      </c>
      <c r="I29" s="106">
        <v>1.59</v>
      </c>
      <c r="J29" s="107">
        <v>1.47</v>
      </c>
      <c r="K29" s="107">
        <v>1.52</v>
      </c>
      <c r="L29" s="109">
        <v>1.46</v>
      </c>
      <c r="M29" s="107">
        <v>1.52</v>
      </c>
      <c r="N29" s="107">
        <v>1.58</v>
      </c>
      <c r="O29" s="108">
        <v>1.56</v>
      </c>
      <c r="P29" s="109">
        <v>1.58</v>
      </c>
      <c r="Q29" s="441">
        <v>1.64</v>
      </c>
    </row>
    <row r="30" spans="1:17" ht="12" customHeight="1" x14ac:dyDescent="0.25">
      <c r="A30" s="488" t="s">
        <v>169</v>
      </c>
      <c r="B30" s="489"/>
      <c r="C30" s="103">
        <v>1.9</v>
      </c>
      <c r="D30" s="103">
        <v>1.79</v>
      </c>
      <c r="E30" s="103">
        <v>1.83</v>
      </c>
      <c r="F30" s="103">
        <v>1.71</v>
      </c>
      <c r="G30" s="103">
        <v>1.64</v>
      </c>
      <c r="H30" s="103">
        <v>1.76</v>
      </c>
      <c r="I30" s="106">
        <v>1.92</v>
      </c>
      <c r="J30" s="107">
        <v>1.91</v>
      </c>
      <c r="K30" s="107">
        <v>1.92</v>
      </c>
      <c r="L30" s="107">
        <v>1.83</v>
      </c>
      <c r="M30" s="107">
        <v>1.81</v>
      </c>
      <c r="N30" s="107">
        <v>1.8</v>
      </c>
      <c r="O30" s="107">
        <v>1.81</v>
      </c>
      <c r="P30" s="109">
        <v>1.8</v>
      </c>
      <c r="Q30" s="441">
        <v>1.79</v>
      </c>
    </row>
    <row r="31" spans="1:17" ht="12" customHeight="1" x14ac:dyDescent="0.25">
      <c r="A31" s="488" t="s">
        <v>170</v>
      </c>
      <c r="B31" s="489"/>
      <c r="C31" s="103">
        <v>2.3199999999999998</v>
      </c>
      <c r="D31" s="103">
        <v>2.2599999999999998</v>
      </c>
      <c r="E31" s="103">
        <v>2.09</v>
      </c>
      <c r="F31" s="103">
        <v>1.52</v>
      </c>
      <c r="G31" s="103">
        <v>1.3</v>
      </c>
      <c r="H31" s="103">
        <v>1.27</v>
      </c>
      <c r="I31" s="106">
        <v>1.43</v>
      </c>
      <c r="J31" s="107">
        <v>1.45</v>
      </c>
      <c r="K31" s="107">
        <v>1.34</v>
      </c>
      <c r="L31" s="107">
        <v>1.34</v>
      </c>
      <c r="M31" s="107">
        <v>1.37</v>
      </c>
      <c r="N31" s="107">
        <v>1.4</v>
      </c>
      <c r="O31" s="107">
        <v>1.37</v>
      </c>
      <c r="P31" s="109">
        <v>1.4</v>
      </c>
      <c r="Q31" s="441">
        <v>1.48</v>
      </c>
    </row>
    <row r="32" spans="1:17" ht="12" customHeight="1" x14ac:dyDescent="0.25">
      <c r="A32" s="488" t="s">
        <v>171</v>
      </c>
      <c r="B32" s="489"/>
      <c r="C32" s="103" t="s">
        <v>148</v>
      </c>
      <c r="D32" s="103">
        <v>1.71</v>
      </c>
      <c r="E32" s="103">
        <v>1.46</v>
      </c>
      <c r="F32" s="103">
        <v>1.29</v>
      </c>
      <c r="G32" s="103">
        <v>1.26</v>
      </c>
      <c r="H32" s="103">
        <v>1.26</v>
      </c>
      <c r="I32" s="106">
        <v>1.57</v>
      </c>
      <c r="J32" s="107">
        <v>1.56</v>
      </c>
      <c r="K32" s="107">
        <v>1.58</v>
      </c>
      <c r="L32" s="107">
        <v>1.55</v>
      </c>
      <c r="M32" s="107">
        <v>1.58</v>
      </c>
      <c r="N32" s="107">
        <v>1.57</v>
      </c>
      <c r="O32" s="107">
        <v>1.58</v>
      </c>
      <c r="P32" s="109">
        <v>1.57</v>
      </c>
      <c r="Q32" s="441">
        <v>1.58</v>
      </c>
    </row>
    <row r="33" spans="1:17" ht="25.35" customHeight="1" x14ac:dyDescent="0.25">
      <c r="A33" s="488" t="s">
        <v>172</v>
      </c>
      <c r="B33" s="489"/>
      <c r="C33" s="103">
        <v>1.68</v>
      </c>
      <c r="D33" s="103">
        <v>1.74</v>
      </c>
      <c r="E33" s="103">
        <v>2.13</v>
      </c>
      <c r="F33" s="103">
        <v>1.73</v>
      </c>
      <c r="G33" s="103">
        <v>1.54</v>
      </c>
      <c r="H33" s="103">
        <v>1.77</v>
      </c>
      <c r="I33" s="106">
        <v>1.98</v>
      </c>
      <c r="J33" s="107">
        <v>1.9</v>
      </c>
      <c r="K33" s="107">
        <v>1.91</v>
      </c>
      <c r="L33" s="107">
        <v>1.89</v>
      </c>
      <c r="M33" s="107">
        <v>1.88</v>
      </c>
      <c r="N33" s="107">
        <v>1.85</v>
      </c>
      <c r="O33" s="107">
        <v>1.88</v>
      </c>
      <c r="P33" s="109">
        <v>1.85</v>
      </c>
      <c r="Q33" s="441">
        <v>1.85</v>
      </c>
    </row>
    <row r="34" spans="1:17" ht="19.350000000000001" customHeight="1" x14ac:dyDescent="0.25">
      <c r="A34" s="510" t="s">
        <v>173</v>
      </c>
      <c r="B34" s="511"/>
      <c r="C34" s="103">
        <v>2.48</v>
      </c>
      <c r="D34" s="103">
        <v>1.93</v>
      </c>
      <c r="E34" s="103">
        <v>2.2999999999999998</v>
      </c>
      <c r="F34" s="103">
        <v>2.08</v>
      </c>
      <c r="G34" s="103">
        <v>2.08</v>
      </c>
      <c r="H34" s="103">
        <v>2.0499999999999998</v>
      </c>
      <c r="I34" s="106">
        <v>2.2000000000000002</v>
      </c>
      <c r="J34" s="107">
        <v>2.02</v>
      </c>
      <c r="K34" s="107">
        <v>2.04</v>
      </c>
      <c r="L34" s="107">
        <v>1.93</v>
      </c>
      <c r="M34" s="107">
        <v>1.93</v>
      </c>
      <c r="N34" s="107">
        <v>1.8</v>
      </c>
      <c r="O34" s="107">
        <v>1.93</v>
      </c>
      <c r="P34" s="109">
        <v>1.8</v>
      </c>
      <c r="Q34" s="441">
        <v>1.74</v>
      </c>
    </row>
    <row r="35" spans="1:17" ht="12" customHeight="1" x14ac:dyDescent="0.25">
      <c r="A35" s="488" t="s">
        <v>174</v>
      </c>
      <c r="B35" s="489"/>
      <c r="C35" s="103">
        <v>1.72</v>
      </c>
      <c r="D35" s="103">
        <v>1.68</v>
      </c>
      <c r="E35" s="103">
        <v>1.93</v>
      </c>
      <c r="F35" s="103">
        <v>1.87</v>
      </c>
      <c r="G35" s="103">
        <v>1.85</v>
      </c>
      <c r="H35" s="103">
        <v>1.84</v>
      </c>
      <c r="I35" s="106">
        <v>1.95</v>
      </c>
      <c r="J35" s="107">
        <v>1.88</v>
      </c>
      <c r="K35" s="107">
        <v>1.85</v>
      </c>
      <c r="L35" s="107">
        <v>1.78</v>
      </c>
      <c r="M35" s="107">
        <v>1.75</v>
      </c>
      <c r="N35" s="107">
        <v>1.72</v>
      </c>
      <c r="O35" s="107">
        <v>1.75</v>
      </c>
      <c r="P35" s="109">
        <v>1.72</v>
      </c>
      <c r="Q35" s="441">
        <v>1.71</v>
      </c>
    </row>
    <row r="36" spans="1:17" ht="12" customHeight="1" x14ac:dyDescent="0.25">
      <c r="A36" s="512" t="s">
        <v>175</v>
      </c>
      <c r="B36" s="513"/>
      <c r="C36" s="112">
        <v>1.55</v>
      </c>
      <c r="D36" s="112">
        <v>1.52</v>
      </c>
      <c r="E36" s="112">
        <v>1.58</v>
      </c>
      <c r="F36" s="112">
        <v>1.48</v>
      </c>
      <c r="G36" s="112">
        <v>1.5</v>
      </c>
      <c r="H36" s="112">
        <v>1.42</v>
      </c>
      <c r="I36" s="113">
        <v>1.52</v>
      </c>
      <c r="J36" s="114">
        <v>1.52</v>
      </c>
      <c r="K36" s="114">
        <v>1.52</v>
      </c>
      <c r="L36" s="114">
        <v>1.52</v>
      </c>
      <c r="M36" s="114">
        <v>1.54</v>
      </c>
      <c r="N36" s="114">
        <v>1.54</v>
      </c>
      <c r="O36" s="114">
        <v>1.54</v>
      </c>
      <c r="P36" s="115">
        <v>1.54</v>
      </c>
      <c r="Q36" s="442">
        <v>1.54</v>
      </c>
    </row>
    <row r="37" spans="1:17" ht="24" customHeight="1" x14ac:dyDescent="0.25">
      <c r="A37" s="514" t="s">
        <v>176</v>
      </c>
      <c r="B37" s="515"/>
      <c r="C37" s="500"/>
      <c r="D37" s="500"/>
      <c r="E37" s="500"/>
      <c r="F37" s="500"/>
      <c r="G37" s="500"/>
      <c r="H37" s="500"/>
      <c r="I37" s="500"/>
      <c r="J37" s="500"/>
      <c r="K37" s="500"/>
      <c r="L37" s="500"/>
      <c r="M37" s="500"/>
      <c r="N37" s="500"/>
    </row>
    <row r="40" spans="1:17" x14ac:dyDescent="0.25">
      <c r="P40" s="92"/>
    </row>
    <row r="41" spans="1:17" x14ac:dyDescent="0.25">
      <c r="P41" s="92"/>
    </row>
    <row r="43" spans="1:17" x14ac:dyDescent="0.25">
      <c r="D43" s="116"/>
      <c r="E43" s="116"/>
      <c r="F43" s="116"/>
    </row>
    <row r="44" spans="1:17" x14ac:dyDescent="0.25">
      <c r="E44" s="116"/>
      <c r="F44" s="116"/>
    </row>
    <row r="45" spans="1:17" x14ac:dyDescent="0.25">
      <c r="E45" s="116"/>
      <c r="F45" s="116"/>
    </row>
    <row r="46" spans="1:17" x14ac:dyDescent="0.25">
      <c r="E46" s="116"/>
      <c r="F46" s="116"/>
    </row>
  </sheetData>
  <mergeCells count="34">
    <mergeCell ref="A34:B34"/>
    <mergeCell ref="A35:B35"/>
    <mergeCell ref="A36:B36"/>
    <mergeCell ref="A37:N37"/>
    <mergeCell ref="A28:B28"/>
    <mergeCell ref="A29:B29"/>
    <mergeCell ref="A30:B30"/>
    <mergeCell ref="A31:B31"/>
    <mergeCell ref="A32:B32"/>
    <mergeCell ref="A33:B33"/>
    <mergeCell ref="A27:B27"/>
    <mergeCell ref="A16:B16"/>
    <mergeCell ref="A17:B17"/>
    <mergeCell ref="A18:B18"/>
    <mergeCell ref="A19:B19"/>
    <mergeCell ref="A20:B20"/>
    <mergeCell ref="A21:B21"/>
    <mergeCell ref="A22:B22"/>
    <mergeCell ref="A23:B23"/>
    <mergeCell ref="A24:B24"/>
    <mergeCell ref="A25:B25"/>
    <mergeCell ref="A26:B26"/>
    <mergeCell ref="A15:B15"/>
    <mergeCell ref="A3:A4"/>
    <mergeCell ref="B4:C4"/>
    <mergeCell ref="A5:B5"/>
    <mergeCell ref="A6:B6"/>
    <mergeCell ref="A7:B7"/>
    <mergeCell ref="A8:B8"/>
    <mergeCell ref="A9:B9"/>
    <mergeCell ref="A11:B11"/>
    <mergeCell ref="A12:B12"/>
    <mergeCell ref="A13:B13"/>
    <mergeCell ref="A14:B14"/>
  </mergeCells>
  <pageMargins left="0.70000000000000007" right="0.70000000000000007" top="0.75000000000000011" bottom="0.75000000000000011" header="0.30000000000000004" footer="0.30000000000000004"/>
  <pageSetup paperSize="9" scale="96" orientation="landscape"/>
  <headerFooter alignWithMargins="0"/>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150" zoomScaleNormal="150" zoomScalePageLayoutView="150" workbookViewId="0">
      <selection activeCell="I40" sqref="I40"/>
    </sheetView>
  </sheetViews>
  <sheetFormatPr baseColWidth="10" defaultColWidth="9.42578125" defaultRowHeight="12.75" x14ac:dyDescent="0.25"/>
  <cols>
    <col min="1" max="1" width="11.42578125" style="61" customWidth="1"/>
    <col min="2" max="2" width="0.140625" style="61" customWidth="1"/>
    <col min="3" max="3" width="5.85546875" style="61" customWidth="1"/>
    <col min="4" max="4" width="4.42578125" style="61" customWidth="1"/>
    <col min="5" max="6" width="5.85546875" style="61" customWidth="1"/>
    <col min="7" max="7" width="8" style="61" customWidth="1"/>
    <col min="8" max="8" width="5.85546875" style="61" customWidth="1"/>
    <col min="9" max="9" width="4.42578125" style="61" customWidth="1"/>
    <col min="10" max="10" width="5.85546875" style="61" customWidth="1"/>
    <col min="11" max="11" width="4.42578125" style="61" customWidth="1"/>
    <col min="12" max="12" width="8.140625" style="61" customWidth="1"/>
    <col min="13" max="13" width="0.140625" style="61" customWidth="1"/>
    <col min="14" max="15" width="8" style="61" customWidth="1"/>
    <col min="16" max="16384" width="9.42578125" style="61"/>
  </cols>
  <sheetData>
    <row r="1" spans="1:14" ht="12" customHeight="1" x14ac:dyDescent="0.25">
      <c r="A1" s="80" t="s">
        <v>177</v>
      </c>
    </row>
    <row r="2" spans="1:14" ht="16.350000000000001" customHeight="1" x14ac:dyDescent="0.25">
      <c r="A2" s="494" t="s">
        <v>116</v>
      </c>
      <c r="B2" s="484" t="s">
        <v>178</v>
      </c>
      <c r="C2" s="496"/>
      <c r="D2" s="496"/>
      <c r="E2" s="496"/>
      <c r="F2" s="496"/>
      <c r="G2" s="485"/>
      <c r="H2" s="484" t="s">
        <v>83</v>
      </c>
      <c r="I2" s="496"/>
      <c r="J2" s="496"/>
      <c r="K2" s="496"/>
      <c r="L2" s="485"/>
      <c r="M2" s="516" t="s">
        <v>179</v>
      </c>
      <c r="N2" s="517"/>
    </row>
    <row r="3" spans="1:14" ht="25.35" customHeight="1" x14ac:dyDescent="0.25">
      <c r="A3" s="495"/>
      <c r="B3" s="520" t="s">
        <v>180</v>
      </c>
      <c r="C3" s="521"/>
      <c r="D3" s="117" t="s">
        <v>181</v>
      </c>
      <c r="E3" s="117" t="s">
        <v>182</v>
      </c>
      <c r="F3" s="117" t="s">
        <v>183</v>
      </c>
      <c r="G3" s="117" t="s">
        <v>184</v>
      </c>
      <c r="H3" s="117" t="s">
        <v>180</v>
      </c>
      <c r="I3" s="117" t="s">
        <v>181</v>
      </c>
      <c r="J3" s="117" t="s">
        <v>182</v>
      </c>
      <c r="K3" s="117" t="s">
        <v>183</v>
      </c>
      <c r="L3" s="117" t="s">
        <v>184</v>
      </c>
      <c r="M3" s="518"/>
      <c r="N3" s="519"/>
    </row>
    <row r="4" spans="1:14" ht="12" customHeight="1" x14ac:dyDescent="0.25">
      <c r="A4" s="508" t="s">
        <v>185</v>
      </c>
      <c r="B4" s="509"/>
      <c r="C4" s="85" t="s">
        <v>186</v>
      </c>
      <c r="D4" s="85" t="s">
        <v>186</v>
      </c>
      <c r="E4" s="85" t="s">
        <v>187</v>
      </c>
      <c r="F4" s="85" t="s">
        <v>188</v>
      </c>
      <c r="G4" s="85" t="s">
        <v>189</v>
      </c>
      <c r="H4" s="85" t="s">
        <v>126</v>
      </c>
      <c r="I4" s="85" t="s">
        <v>125</v>
      </c>
      <c r="J4" s="85" t="s">
        <v>110</v>
      </c>
      <c r="K4" s="85" t="s">
        <v>99</v>
      </c>
      <c r="L4" s="508" t="s">
        <v>190</v>
      </c>
      <c r="M4" s="509"/>
      <c r="N4" s="83">
        <v>2010</v>
      </c>
    </row>
    <row r="5" spans="1:14" ht="13.35" customHeight="1" x14ac:dyDescent="0.25">
      <c r="A5" s="488" t="s">
        <v>191</v>
      </c>
      <c r="B5" s="489"/>
      <c r="C5" s="73" t="s">
        <v>192</v>
      </c>
      <c r="D5" s="109" t="s">
        <v>193</v>
      </c>
      <c r="E5" s="109" t="s">
        <v>186</v>
      </c>
      <c r="F5" s="109" t="s">
        <v>194</v>
      </c>
      <c r="G5" s="74" t="s">
        <v>195</v>
      </c>
      <c r="H5" s="73" t="s">
        <v>196</v>
      </c>
      <c r="I5" s="109" t="s">
        <v>127</v>
      </c>
      <c r="J5" s="109" t="s">
        <v>197</v>
      </c>
      <c r="K5" s="109" t="s">
        <v>198</v>
      </c>
      <c r="L5" s="522" t="s">
        <v>199</v>
      </c>
      <c r="M5" s="489"/>
      <c r="N5" s="86">
        <v>2010</v>
      </c>
    </row>
    <row r="6" spans="1:14" ht="12" customHeight="1" x14ac:dyDescent="0.25">
      <c r="A6" s="488" t="s">
        <v>200</v>
      </c>
      <c r="B6" s="489"/>
      <c r="C6" s="73" t="s">
        <v>201</v>
      </c>
      <c r="D6" s="109" t="s">
        <v>202</v>
      </c>
      <c r="E6" s="109" t="s">
        <v>203</v>
      </c>
      <c r="F6" s="109" t="s">
        <v>203</v>
      </c>
      <c r="G6" s="74" t="s">
        <v>204</v>
      </c>
      <c r="H6" s="73" t="s">
        <v>91</v>
      </c>
      <c r="I6" s="109" t="s">
        <v>101</v>
      </c>
      <c r="J6" s="109" t="s">
        <v>97</v>
      </c>
      <c r="K6" s="109" t="s">
        <v>205</v>
      </c>
      <c r="L6" s="522" t="s">
        <v>206</v>
      </c>
      <c r="M6" s="489"/>
      <c r="N6" s="86">
        <v>2009</v>
      </c>
    </row>
    <row r="7" spans="1:14" ht="12" customHeight="1" x14ac:dyDescent="0.25">
      <c r="A7" s="488" t="s">
        <v>207</v>
      </c>
      <c r="B7" s="489"/>
      <c r="C7" s="73" t="s">
        <v>208</v>
      </c>
      <c r="D7" s="109" t="s">
        <v>209</v>
      </c>
      <c r="E7" s="109" t="s">
        <v>203</v>
      </c>
      <c r="F7" s="109" t="s">
        <v>186</v>
      </c>
      <c r="G7" s="74" t="s">
        <v>187</v>
      </c>
      <c r="H7" s="73" t="s">
        <v>210</v>
      </c>
      <c r="I7" s="109" t="s">
        <v>211</v>
      </c>
      <c r="J7" s="109" t="s">
        <v>212</v>
      </c>
      <c r="K7" s="109" t="s">
        <v>213</v>
      </c>
      <c r="L7" s="522" t="s">
        <v>98</v>
      </c>
      <c r="M7" s="489"/>
      <c r="N7" s="86">
        <v>2010</v>
      </c>
    </row>
    <row r="8" spans="1:14" ht="12" customHeight="1" x14ac:dyDescent="0.25">
      <c r="A8" s="488" t="s">
        <v>214</v>
      </c>
      <c r="B8" s="489"/>
      <c r="C8" s="73" t="s">
        <v>203</v>
      </c>
      <c r="D8" s="109" t="s">
        <v>215</v>
      </c>
      <c r="E8" s="109" t="s">
        <v>216</v>
      </c>
      <c r="F8" s="109" t="s">
        <v>217</v>
      </c>
      <c r="G8" s="74" t="s">
        <v>218</v>
      </c>
      <c r="H8" s="73" t="s">
        <v>89</v>
      </c>
      <c r="I8" s="109" t="s">
        <v>219</v>
      </c>
      <c r="J8" s="109" t="s">
        <v>205</v>
      </c>
      <c r="K8" s="109" t="s">
        <v>102</v>
      </c>
      <c r="L8" s="522" t="s">
        <v>220</v>
      </c>
      <c r="M8" s="489"/>
      <c r="N8" s="86">
        <v>2010</v>
      </c>
    </row>
    <row r="9" spans="1:14" ht="12" customHeight="1" x14ac:dyDescent="0.25">
      <c r="A9" s="488" t="s">
        <v>221</v>
      </c>
      <c r="B9" s="489"/>
      <c r="C9" s="73" t="s">
        <v>216</v>
      </c>
      <c r="D9" s="109" t="s">
        <v>222</v>
      </c>
      <c r="E9" s="109" t="s">
        <v>223</v>
      </c>
      <c r="F9" s="109" t="s">
        <v>188</v>
      </c>
      <c r="G9" s="74" t="s">
        <v>224</v>
      </c>
      <c r="H9" s="73" t="s">
        <v>89</v>
      </c>
      <c r="I9" s="109" t="s">
        <v>105</v>
      </c>
      <c r="J9" s="109" t="s">
        <v>205</v>
      </c>
      <c r="K9" s="109" t="s">
        <v>225</v>
      </c>
      <c r="L9" s="522" t="s">
        <v>226</v>
      </c>
      <c r="M9" s="489"/>
      <c r="N9" s="86">
        <v>2010</v>
      </c>
    </row>
    <row r="10" spans="1:14" ht="12" customHeight="1" x14ac:dyDescent="0.25">
      <c r="A10" s="488" t="s">
        <v>227</v>
      </c>
      <c r="B10" s="489"/>
      <c r="C10" s="118"/>
      <c r="D10" s="90"/>
      <c r="E10" s="90"/>
      <c r="F10" s="109" t="s">
        <v>228</v>
      </c>
      <c r="G10" s="74" t="s">
        <v>229</v>
      </c>
      <c r="H10" s="118"/>
      <c r="I10" s="90"/>
      <c r="J10" s="90"/>
      <c r="K10" s="109" t="s">
        <v>126</v>
      </c>
      <c r="L10" s="522" t="s">
        <v>230</v>
      </c>
      <c r="M10" s="489"/>
      <c r="N10" s="86">
        <v>2010</v>
      </c>
    </row>
    <row r="11" spans="1:14" ht="12" customHeight="1" x14ac:dyDescent="0.25">
      <c r="A11" s="488" t="s">
        <v>231</v>
      </c>
      <c r="B11" s="489"/>
      <c r="C11" s="73" t="s">
        <v>215</v>
      </c>
      <c r="D11" s="109" t="s">
        <v>232</v>
      </c>
      <c r="E11" s="109" t="s">
        <v>233</v>
      </c>
      <c r="F11" s="109" t="s">
        <v>234</v>
      </c>
      <c r="G11" s="74" t="s">
        <v>235</v>
      </c>
      <c r="H11" s="73" t="s">
        <v>106</v>
      </c>
      <c r="I11" s="109" t="s">
        <v>236</v>
      </c>
      <c r="J11" s="109" t="s">
        <v>205</v>
      </c>
      <c r="K11" s="109" t="s">
        <v>237</v>
      </c>
      <c r="L11" s="522" t="s">
        <v>238</v>
      </c>
      <c r="M11" s="489"/>
      <c r="N11" s="86">
        <v>2010</v>
      </c>
    </row>
    <row r="12" spans="1:14" ht="12" customHeight="1" x14ac:dyDescent="0.25">
      <c r="A12" s="488" t="s">
        <v>239</v>
      </c>
      <c r="B12" s="489"/>
      <c r="C12" s="73" t="s">
        <v>240</v>
      </c>
      <c r="D12" s="109" t="s">
        <v>241</v>
      </c>
      <c r="E12" s="109" t="s">
        <v>208</v>
      </c>
      <c r="F12" s="109" t="s">
        <v>242</v>
      </c>
      <c r="G12" s="74" t="s">
        <v>243</v>
      </c>
      <c r="H12" s="73" t="s">
        <v>128</v>
      </c>
      <c r="I12" s="109" t="s">
        <v>244</v>
      </c>
      <c r="J12" s="109" t="s">
        <v>236</v>
      </c>
      <c r="K12" s="109" t="s">
        <v>245</v>
      </c>
      <c r="L12" s="522" t="s">
        <v>246</v>
      </c>
      <c r="M12" s="489"/>
      <c r="N12" s="86">
        <v>2010</v>
      </c>
    </row>
    <row r="13" spans="1:14" ht="12" customHeight="1" x14ac:dyDescent="0.25">
      <c r="A13" s="488" t="s">
        <v>247</v>
      </c>
      <c r="B13" s="489"/>
      <c r="C13" s="73" t="s">
        <v>248</v>
      </c>
      <c r="D13" s="109" t="s">
        <v>249</v>
      </c>
      <c r="E13" s="109" t="s">
        <v>250</v>
      </c>
      <c r="F13" s="109" t="s">
        <v>251</v>
      </c>
      <c r="G13" s="74" t="s">
        <v>252</v>
      </c>
      <c r="H13" s="73" t="s">
        <v>253</v>
      </c>
      <c r="I13" s="109" t="s">
        <v>98</v>
      </c>
      <c r="J13" s="109" t="s">
        <v>128</v>
      </c>
      <c r="K13" s="109" t="s">
        <v>130</v>
      </c>
      <c r="L13" s="522" t="s">
        <v>254</v>
      </c>
      <c r="M13" s="489"/>
      <c r="N13" s="86">
        <v>2010</v>
      </c>
    </row>
    <row r="14" spans="1:14" ht="12" customHeight="1" x14ac:dyDescent="0.25">
      <c r="A14" s="488" t="s">
        <v>255</v>
      </c>
      <c r="B14" s="489"/>
      <c r="C14" s="73" t="s">
        <v>209</v>
      </c>
      <c r="D14" s="109" t="s">
        <v>248</v>
      </c>
      <c r="E14" s="109" t="s">
        <v>217</v>
      </c>
      <c r="F14" s="109" t="s">
        <v>215</v>
      </c>
      <c r="G14" s="74" t="s">
        <v>256</v>
      </c>
      <c r="H14" s="73" t="s">
        <v>257</v>
      </c>
      <c r="I14" s="109" t="s">
        <v>258</v>
      </c>
      <c r="J14" s="109" t="s">
        <v>259</v>
      </c>
      <c r="K14" s="109" t="s">
        <v>126</v>
      </c>
      <c r="L14" s="522" t="s">
        <v>260</v>
      </c>
      <c r="M14" s="489"/>
      <c r="N14" s="86">
        <v>2010</v>
      </c>
    </row>
    <row r="15" spans="1:14" ht="12" customHeight="1" x14ac:dyDescent="0.25">
      <c r="A15" s="488" t="s">
        <v>261</v>
      </c>
      <c r="B15" s="489"/>
      <c r="C15" s="118"/>
      <c r="D15" s="90"/>
      <c r="E15" s="109" t="s">
        <v>262</v>
      </c>
      <c r="F15" s="109" t="s">
        <v>241</v>
      </c>
      <c r="G15" s="74" t="s">
        <v>263</v>
      </c>
      <c r="H15" s="118"/>
      <c r="I15" s="90"/>
      <c r="J15" s="109" t="s">
        <v>264</v>
      </c>
      <c r="K15" s="109" t="s">
        <v>265</v>
      </c>
      <c r="L15" s="522" t="s">
        <v>266</v>
      </c>
      <c r="M15" s="489"/>
      <c r="N15" s="86">
        <v>2010</v>
      </c>
    </row>
    <row r="16" spans="1:14" ht="12" customHeight="1" x14ac:dyDescent="0.25">
      <c r="A16" s="488" t="s">
        <v>267</v>
      </c>
      <c r="B16" s="489"/>
      <c r="C16" s="73" t="s">
        <v>222</v>
      </c>
      <c r="D16" s="109" t="s">
        <v>268</v>
      </c>
      <c r="E16" s="109" t="s">
        <v>269</v>
      </c>
      <c r="F16" s="109" t="s">
        <v>270</v>
      </c>
      <c r="G16" s="74" t="s">
        <v>271</v>
      </c>
      <c r="H16" s="73" t="s">
        <v>125</v>
      </c>
      <c r="I16" s="109" t="s">
        <v>106</v>
      </c>
      <c r="J16" s="109" t="s">
        <v>272</v>
      </c>
      <c r="K16" s="109" t="s">
        <v>225</v>
      </c>
      <c r="L16" s="522" t="s">
        <v>273</v>
      </c>
      <c r="M16" s="489"/>
      <c r="N16" s="86">
        <v>2010</v>
      </c>
    </row>
    <row r="17" spans="1:14" ht="13.35" customHeight="1" x14ac:dyDescent="0.25">
      <c r="A17" s="523" t="s">
        <v>274</v>
      </c>
      <c r="B17" s="524"/>
      <c r="C17" s="73" t="s">
        <v>275</v>
      </c>
      <c r="D17" s="109" t="s">
        <v>275</v>
      </c>
      <c r="E17" s="109" t="s">
        <v>275</v>
      </c>
      <c r="F17" s="109" t="s">
        <v>275</v>
      </c>
      <c r="G17" s="72" t="s">
        <v>275</v>
      </c>
      <c r="H17" s="71" t="s">
        <v>275</v>
      </c>
      <c r="I17" s="119" t="s">
        <v>275</v>
      </c>
      <c r="J17" s="119" t="s">
        <v>275</v>
      </c>
      <c r="K17" s="119" t="s">
        <v>275</v>
      </c>
      <c r="L17" s="72" t="s">
        <v>275</v>
      </c>
      <c r="M17" s="525">
        <v>2010</v>
      </c>
      <c r="N17" s="526"/>
    </row>
    <row r="18" spans="1:14" ht="12" customHeight="1" x14ac:dyDescent="0.25">
      <c r="A18" s="488" t="s">
        <v>276</v>
      </c>
      <c r="B18" s="489"/>
      <c r="C18" s="73" t="s">
        <v>249</v>
      </c>
      <c r="D18" s="109" t="s">
        <v>233</v>
      </c>
      <c r="E18" s="109" t="s">
        <v>277</v>
      </c>
      <c r="F18" s="109" t="s">
        <v>192</v>
      </c>
      <c r="G18" s="74" t="s">
        <v>278</v>
      </c>
      <c r="H18" s="73" t="s">
        <v>279</v>
      </c>
      <c r="I18" s="109" t="s">
        <v>98</v>
      </c>
      <c r="J18" s="109" t="s">
        <v>280</v>
      </c>
      <c r="K18" s="109" t="s">
        <v>98</v>
      </c>
      <c r="L18" s="74" t="s">
        <v>93</v>
      </c>
      <c r="M18" s="525"/>
      <c r="N18" s="526"/>
    </row>
    <row r="19" spans="1:14" ht="12" customHeight="1" x14ac:dyDescent="0.25">
      <c r="A19" s="488" t="s">
        <v>281</v>
      </c>
      <c r="B19" s="489"/>
      <c r="C19" s="73" t="s">
        <v>282</v>
      </c>
      <c r="D19" s="109" t="s">
        <v>283</v>
      </c>
      <c r="E19" s="109" t="s">
        <v>201</v>
      </c>
      <c r="F19" s="109" t="s">
        <v>284</v>
      </c>
      <c r="G19" s="74" t="s">
        <v>285</v>
      </c>
      <c r="H19" s="73" t="s">
        <v>244</v>
      </c>
      <c r="I19" s="109" t="s">
        <v>236</v>
      </c>
      <c r="J19" s="109" t="s">
        <v>205</v>
      </c>
      <c r="K19" s="109" t="s">
        <v>102</v>
      </c>
      <c r="L19" s="522" t="s">
        <v>254</v>
      </c>
      <c r="M19" s="489"/>
      <c r="N19" s="86">
        <v>2010</v>
      </c>
    </row>
    <row r="20" spans="1:14" ht="12" customHeight="1" x14ac:dyDescent="0.25">
      <c r="A20" s="488" t="s">
        <v>286</v>
      </c>
      <c r="B20" s="489"/>
      <c r="C20" s="73" t="s">
        <v>215</v>
      </c>
      <c r="D20" s="109" t="s">
        <v>287</v>
      </c>
      <c r="E20" s="109" t="s">
        <v>250</v>
      </c>
      <c r="F20" s="109" t="s">
        <v>192</v>
      </c>
      <c r="G20" s="74" t="s">
        <v>288</v>
      </c>
      <c r="H20" s="73" t="s">
        <v>110</v>
      </c>
      <c r="I20" s="109" t="s">
        <v>205</v>
      </c>
      <c r="J20" s="109" t="s">
        <v>109</v>
      </c>
      <c r="K20" s="109" t="s">
        <v>225</v>
      </c>
      <c r="L20" s="522" t="s">
        <v>289</v>
      </c>
      <c r="M20" s="489"/>
      <c r="N20" s="86">
        <v>2010</v>
      </c>
    </row>
    <row r="21" spans="1:14" ht="12" customHeight="1" x14ac:dyDescent="0.25">
      <c r="A21" s="488" t="s">
        <v>290</v>
      </c>
      <c r="B21" s="489"/>
      <c r="C21" s="118"/>
      <c r="D21" s="90"/>
      <c r="E21" s="90"/>
      <c r="F21" s="109" t="s">
        <v>284</v>
      </c>
      <c r="G21" s="74" t="s">
        <v>291</v>
      </c>
      <c r="H21" s="118"/>
      <c r="I21" s="90"/>
      <c r="J21" s="90"/>
      <c r="K21" s="109" t="s">
        <v>280</v>
      </c>
      <c r="L21" s="522" t="s">
        <v>292</v>
      </c>
      <c r="M21" s="489"/>
      <c r="N21" s="86">
        <v>2010</v>
      </c>
    </row>
    <row r="22" spans="1:14" ht="12" customHeight="1" x14ac:dyDescent="0.25">
      <c r="A22" s="488" t="s">
        <v>293</v>
      </c>
      <c r="B22" s="489"/>
      <c r="C22" s="73" t="s">
        <v>294</v>
      </c>
      <c r="D22" s="109" t="s">
        <v>295</v>
      </c>
      <c r="E22" s="109" t="s">
        <v>201</v>
      </c>
      <c r="F22" s="109" t="s">
        <v>268</v>
      </c>
      <c r="G22" s="74" t="s">
        <v>296</v>
      </c>
      <c r="H22" s="73" t="s">
        <v>297</v>
      </c>
      <c r="I22" s="109" t="s">
        <v>126</v>
      </c>
      <c r="J22" s="109" t="s">
        <v>101</v>
      </c>
      <c r="K22" s="109" t="s">
        <v>97</v>
      </c>
      <c r="L22" s="522" t="s">
        <v>298</v>
      </c>
      <c r="M22" s="489"/>
      <c r="N22" s="86">
        <v>2010</v>
      </c>
    </row>
    <row r="23" spans="1:14" ht="12" customHeight="1" x14ac:dyDescent="0.25">
      <c r="A23" s="488" t="s">
        <v>299</v>
      </c>
      <c r="B23" s="489"/>
      <c r="C23" s="73" t="s">
        <v>300</v>
      </c>
      <c r="D23" s="109" t="s">
        <v>294</v>
      </c>
      <c r="E23" s="109" t="s">
        <v>232</v>
      </c>
      <c r="F23" s="109" t="s">
        <v>202</v>
      </c>
      <c r="G23" s="74" t="s">
        <v>301</v>
      </c>
      <c r="H23" s="73" t="s">
        <v>94</v>
      </c>
      <c r="I23" s="109" t="s">
        <v>94</v>
      </c>
      <c r="J23" s="109" t="s">
        <v>257</v>
      </c>
      <c r="K23" s="109" t="s">
        <v>302</v>
      </c>
      <c r="L23" s="522" t="s">
        <v>230</v>
      </c>
      <c r="M23" s="489"/>
      <c r="N23" s="86">
        <v>2010</v>
      </c>
    </row>
    <row r="24" spans="1:14" ht="12" customHeight="1" x14ac:dyDescent="0.25">
      <c r="A24" s="488" t="s">
        <v>303</v>
      </c>
      <c r="B24" s="489"/>
      <c r="C24" s="73" t="s">
        <v>304</v>
      </c>
      <c r="D24" s="109" t="s">
        <v>305</v>
      </c>
      <c r="E24" s="109" t="s">
        <v>306</v>
      </c>
      <c r="F24" s="109" t="s">
        <v>307</v>
      </c>
      <c r="G24" s="74" t="s">
        <v>269</v>
      </c>
      <c r="H24" s="73" t="s">
        <v>258</v>
      </c>
      <c r="I24" s="109" t="s">
        <v>94</v>
      </c>
      <c r="J24" s="109" t="s">
        <v>308</v>
      </c>
      <c r="K24" s="109" t="s">
        <v>96</v>
      </c>
      <c r="L24" s="522" t="s">
        <v>309</v>
      </c>
      <c r="M24" s="489"/>
      <c r="N24" s="86">
        <v>2010</v>
      </c>
    </row>
    <row r="25" spans="1:14" ht="12" customHeight="1" x14ac:dyDescent="0.25">
      <c r="A25" s="488" t="s">
        <v>310</v>
      </c>
      <c r="B25" s="489"/>
      <c r="C25" s="73" t="s">
        <v>311</v>
      </c>
      <c r="D25" s="109" t="s">
        <v>249</v>
      </c>
      <c r="E25" s="109" t="s">
        <v>233</v>
      </c>
      <c r="F25" s="109" t="s">
        <v>215</v>
      </c>
      <c r="G25" s="74" t="s">
        <v>312</v>
      </c>
      <c r="H25" s="73" t="s">
        <v>125</v>
      </c>
      <c r="I25" s="109" t="s">
        <v>105</v>
      </c>
      <c r="J25" s="109" t="s">
        <v>219</v>
      </c>
      <c r="K25" s="109" t="s">
        <v>131</v>
      </c>
      <c r="L25" s="522" t="s">
        <v>313</v>
      </c>
      <c r="M25" s="489"/>
      <c r="N25" s="86">
        <v>2010</v>
      </c>
    </row>
    <row r="26" spans="1:14" ht="12" customHeight="1" x14ac:dyDescent="0.25">
      <c r="A26" s="488" t="s">
        <v>314</v>
      </c>
      <c r="B26" s="489"/>
      <c r="C26" s="73" t="s">
        <v>315</v>
      </c>
      <c r="D26" s="109" t="s">
        <v>316</v>
      </c>
      <c r="E26" s="109" t="s">
        <v>317</v>
      </c>
      <c r="F26" s="109" t="s">
        <v>233</v>
      </c>
      <c r="G26" s="74" t="s">
        <v>318</v>
      </c>
      <c r="H26" s="73" t="s">
        <v>96</v>
      </c>
      <c r="I26" s="109" t="s">
        <v>258</v>
      </c>
      <c r="J26" s="109" t="s">
        <v>258</v>
      </c>
      <c r="K26" s="109" t="s">
        <v>319</v>
      </c>
      <c r="L26" s="522" t="s">
        <v>93</v>
      </c>
      <c r="M26" s="489"/>
      <c r="N26" s="86">
        <v>2010</v>
      </c>
    </row>
    <row r="27" spans="1:14" ht="12" customHeight="1" x14ac:dyDescent="0.25">
      <c r="A27" s="488" t="s">
        <v>320</v>
      </c>
      <c r="B27" s="489"/>
      <c r="C27" s="118"/>
      <c r="D27" s="90"/>
      <c r="E27" s="109" t="s">
        <v>250</v>
      </c>
      <c r="F27" s="109" t="s">
        <v>193</v>
      </c>
      <c r="G27" s="74" t="s">
        <v>321</v>
      </c>
      <c r="H27" s="118"/>
      <c r="I27" s="90"/>
      <c r="J27" s="109" t="s">
        <v>253</v>
      </c>
      <c r="K27" s="109" t="s">
        <v>197</v>
      </c>
      <c r="L27" s="522" t="s">
        <v>322</v>
      </c>
      <c r="M27" s="489"/>
      <c r="N27" s="86">
        <v>2010</v>
      </c>
    </row>
    <row r="28" spans="1:14" ht="19.350000000000001" customHeight="1" x14ac:dyDescent="0.25">
      <c r="A28" s="488" t="s">
        <v>323</v>
      </c>
      <c r="B28" s="489"/>
      <c r="C28" s="73" t="s">
        <v>248</v>
      </c>
      <c r="D28" s="109" t="s">
        <v>317</v>
      </c>
      <c r="E28" s="109" t="s">
        <v>294</v>
      </c>
      <c r="F28" s="109" t="s">
        <v>217</v>
      </c>
      <c r="G28" s="74" t="s">
        <v>324</v>
      </c>
      <c r="H28" s="73" t="s">
        <v>106</v>
      </c>
      <c r="I28" s="109" t="s">
        <v>236</v>
      </c>
      <c r="J28" s="109" t="s">
        <v>131</v>
      </c>
      <c r="K28" s="109" t="s">
        <v>237</v>
      </c>
      <c r="L28" s="522" t="s">
        <v>325</v>
      </c>
      <c r="M28" s="489"/>
      <c r="N28" s="86">
        <v>2010</v>
      </c>
    </row>
    <row r="29" spans="1:14" ht="19.350000000000001" customHeight="1" x14ac:dyDescent="0.25">
      <c r="A29" s="510" t="s">
        <v>326</v>
      </c>
      <c r="B29" s="511"/>
      <c r="C29" s="120" t="s">
        <v>327</v>
      </c>
      <c r="D29" s="121" t="s">
        <v>328</v>
      </c>
      <c r="E29" s="121" t="s">
        <v>329</v>
      </c>
      <c r="F29" s="121" t="s">
        <v>330</v>
      </c>
      <c r="G29" s="122" t="s">
        <v>331</v>
      </c>
      <c r="H29" s="120" t="s">
        <v>332</v>
      </c>
      <c r="I29" s="121" t="s">
        <v>101</v>
      </c>
      <c r="J29" s="121" t="s">
        <v>108</v>
      </c>
      <c r="K29" s="121" t="s">
        <v>219</v>
      </c>
      <c r="L29" s="527" t="s">
        <v>333</v>
      </c>
      <c r="M29" s="511"/>
      <c r="N29" s="123">
        <v>2010</v>
      </c>
    </row>
    <row r="30" spans="1:14" ht="12" customHeight="1" x14ac:dyDescent="0.25">
      <c r="A30" s="488" t="s">
        <v>334</v>
      </c>
      <c r="B30" s="489"/>
      <c r="C30" s="73" t="s">
        <v>317</v>
      </c>
      <c r="D30" s="109" t="s">
        <v>335</v>
      </c>
      <c r="E30" s="109" t="s">
        <v>336</v>
      </c>
      <c r="F30" s="109" t="s">
        <v>317</v>
      </c>
      <c r="G30" s="74" t="s">
        <v>337</v>
      </c>
      <c r="H30" s="73" t="s">
        <v>128</v>
      </c>
      <c r="I30" s="109" t="s">
        <v>108</v>
      </c>
      <c r="J30" s="109" t="s">
        <v>236</v>
      </c>
      <c r="K30" s="109" t="s">
        <v>338</v>
      </c>
      <c r="L30" s="522" t="s">
        <v>339</v>
      </c>
      <c r="M30" s="489"/>
      <c r="N30" s="86">
        <v>2010</v>
      </c>
    </row>
    <row r="31" spans="1:14" ht="12" customHeight="1" x14ac:dyDescent="0.25">
      <c r="A31" s="512" t="s">
        <v>340</v>
      </c>
      <c r="B31" s="513"/>
      <c r="C31" s="124" t="s">
        <v>283</v>
      </c>
      <c r="D31" s="115" t="s">
        <v>341</v>
      </c>
      <c r="E31" s="115" t="s">
        <v>268</v>
      </c>
      <c r="F31" s="115" t="s">
        <v>223</v>
      </c>
      <c r="G31" s="91" t="s">
        <v>342</v>
      </c>
      <c r="H31" s="124" t="s">
        <v>108</v>
      </c>
      <c r="I31" s="115" t="s">
        <v>130</v>
      </c>
      <c r="J31" s="115" t="s">
        <v>245</v>
      </c>
      <c r="K31" s="115" t="s">
        <v>264</v>
      </c>
      <c r="L31" s="528" t="s">
        <v>289</v>
      </c>
      <c r="M31" s="513"/>
      <c r="N31" s="125">
        <v>2010</v>
      </c>
    </row>
    <row r="32" spans="1:14" ht="50.1" customHeight="1" x14ac:dyDescent="0.25">
      <c r="A32" s="501" t="s">
        <v>343</v>
      </c>
      <c r="B32" s="502"/>
      <c r="C32" s="502"/>
      <c r="D32" s="502"/>
      <c r="E32" s="502"/>
      <c r="F32" s="502"/>
      <c r="G32" s="502"/>
      <c r="H32" s="502"/>
      <c r="I32" s="502"/>
      <c r="J32" s="502"/>
      <c r="K32" s="502"/>
      <c r="L32" s="502"/>
      <c r="M32" s="502"/>
      <c r="N32" s="503"/>
    </row>
  </sheetData>
  <mergeCells count="61">
    <mergeCell ref="A30:B30"/>
    <mergeCell ref="L30:M30"/>
    <mergeCell ref="A31:B31"/>
    <mergeCell ref="L31:M31"/>
    <mergeCell ref="A32:N32"/>
    <mergeCell ref="A27:B27"/>
    <mergeCell ref="L27:M27"/>
    <mergeCell ref="A28:B28"/>
    <mergeCell ref="L28:M28"/>
    <mergeCell ref="A29:B29"/>
    <mergeCell ref="L29:M29"/>
    <mergeCell ref="A24:B24"/>
    <mergeCell ref="L24:M24"/>
    <mergeCell ref="A25:B25"/>
    <mergeCell ref="L25:M25"/>
    <mergeCell ref="A26:B26"/>
    <mergeCell ref="L26:M26"/>
    <mergeCell ref="A21:B21"/>
    <mergeCell ref="L21:M21"/>
    <mergeCell ref="A22:B22"/>
    <mergeCell ref="L22:M22"/>
    <mergeCell ref="A23:B23"/>
    <mergeCell ref="L23:M23"/>
    <mergeCell ref="A20:B20"/>
    <mergeCell ref="L20:M20"/>
    <mergeCell ref="A14:B14"/>
    <mergeCell ref="L14:M14"/>
    <mergeCell ref="A15:B15"/>
    <mergeCell ref="L15:M15"/>
    <mergeCell ref="A16:B16"/>
    <mergeCell ref="L16:M16"/>
    <mergeCell ref="A17:B17"/>
    <mergeCell ref="M17:N18"/>
    <mergeCell ref="A18:B18"/>
    <mergeCell ref="A19:B19"/>
    <mergeCell ref="L19:M19"/>
    <mergeCell ref="A11:B11"/>
    <mergeCell ref="L11:M11"/>
    <mergeCell ref="A12:B12"/>
    <mergeCell ref="L12:M12"/>
    <mergeCell ref="A13:B13"/>
    <mergeCell ref="L13:M13"/>
    <mergeCell ref="A8:B8"/>
    <mergeCell ref="L8:M8"/>
    <mergeCell ref="A9:B9"/>
    <mergeCell ref="L9:M9"/>
    <mergeCell ref="A10:B10"/>
    <mergeCell ref="L10:M10"/>
    <mergeCell ref="A5:B5"/>
    <mergeCell ref="L5:M5"/>
    <mergeCell ref="A6:B6"/>
    <mergeCell ref="L6:M6"/>
    <mergeCell ref="A7:B7"/>
    <mergeCell ref="L7:M7"/>
    <mergeCell ref="A4:B4"/>
    <mergeCell ref="L4:M4"/>
    <mergeCell ref="A2:A3"/>
    <mergeCell ref="B2:G2"/>
    <mergeCell ref="H2:L2"/>
    <mergeCell ref="M2:N3"/>
    <mergeCell ref="B3:C3"/>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4" zoomScale="200" zoomScaleNormal="200" zoomScalePageLayoutView="200" workbookViewId="0">
      <selection activeCell="A19" sqref="A19:G21"/>
    </sheetView>
  </sheetViews>
  <sheetFormatPr baseColWidth="10" defaultColWidth="9.42578125" defaultRowHeight="12.75" x14ac:dyDescent="0.25"/>
  <cols>
    <col min="1" max="1" width="8" style="61" customWidth="1"/>
    <col min="2" max="4" width="11.42578125" style="61" customWidth="1"/>
    <col min="5" max="5" width="12.42578125" style="61" customWidth="1"/>
    <col min="6" max="6" width="14" style="61" customWidth="1"/>
    <col min="7" max="7" width="11.42578125" style="61" customWidth="1"/>
    <col min="8" max="16384" width="9.42578125" style="61"/>
  </cols>
  <sheetData>
    <row r="1" spans="1:7" ht="29.1" customHeight="1" x14ac:dyDescent="0.25">
      <c r="A1" s="478" t="s">
        <v>344</v>
      </c>
      <c r="B1" s="478"/>
      <c r="C1" s="478"/>
      <c r="D1" s="478"/>
      <c r="E1" s="478"/>
      <c r="F1" s="478"/>
      <c r="G1" s="478"/>
    </row>
    <row r="2" spans="1:7" ht="72.75" customHeight="1" x14ac:dyDescent="0.25">
      <c r="A2" s="126" t="s">
        <v>345</v>
      </c>
      <c r="B2" s="127" t="s">
        <v>346</v>
      </c>
      <c r="C2" s="127" t="s">
        <v>347</v>
      </c>
      <c r="D2" s="127" t="s">
        <v>348</v>
      </c>
      <c r="E2" s="128" t="s">
        <v>349</v>
      </c>
      <c r="F2" s="127" t="s">
        <v>350</v>
      </c>
      <c r="G2" s="127" t="s">
        <v>351</v>
      </c>
    </row>
    <row r="3" spans="1:7" ht="16.350000000000001" customHeight="1" x14ac:dyDescent="0.25">
      <c r="A3" s="83">
        <v>1976</v>
      </c>
      <c r="B3" s="85" t="s">
        <v>352</v>
      </c>
      <c r="C3" s="129"/>
      <c r="D3" s="85" t="s">
        <v>353</v>
      </c>
      <c r="E3" s="67" t="s">
        <v>354</v>
      </c>
      <c r="F3" s="67" t="s">
        <v>355</v>
      </c>
      <c r="G3" s="67" t="s">
        <v>356</v>
      </c>
    </row>
    <row r="4" spans="1:7" ht="17.100000000000001" customHeight="1" x14ac:dyDescent="0.25">
      <c r="A4" s="86">
        <v>1981</v>
      </c>
      <c r="B4" s="73" t="s">
        <v>357</v>
      </c>
      <c r="C4" s="90"/>
      <c r="D4" s="74" t="s">
        <v>358</v>
      </c>
      <c r="E4" s="71" t="s">
        <v>359</v>
      </c>
      <c r="F4" s="119" t="s">
        <v>360</v>
      </c>
      <c r="G4" s="72" t="s">
        <v>361</v>
      </c>
    </row>
    <row r="5" spans="1:7" ht="15" customHeight="1" x14ac:dyDescent="0.25">
      <c r="A5" s="86">
        <v>1986</v>
      </c>
      <c r="B5" s="73" t="s">
        <v>362</v>
      </c>
      <c r="C5" s="90"/>
      <c r="D5" s="74" t="s">
        <v>363</v>
      </c>
      <c r="E5" s="71" t="s">
        <v>219</v>
      </c>
      <c r="F5" s="119" t="s">
        <v>364</v>
      </c>
      <c r="G5" s="72" t="s">
        <v>365</v>
      </c>
    </row>
    <row r="6" spans="1:7" ht="12" customHeight="1" x14ac:dyDescent="0.25">
      <c r="A6" s="86">
        <v>1991</v>
      </c>
      <c r="B6" s="73" t="s">
        <v>366</v>
      </c>
      <c r="C6" s="130"/>
      <c r="D6" s="74" t="s">
        <v>367</v>
      </c>
      <c r="E6" s="71" t="s">
        <v>125</v>
      </c>
      <c r="F6" s="119" t="s">
        <v>368</v>
      </c>
      <c r="G6" s="72" t="s">
        <v>369</v>
      </c>
    </row>
    <row r="7" spans="1:7" ht="12" customHeight="1" x14ac:dyDescent="0.25">
      <c r="A7" s="86">
        <v>1996</v>
      </c>
      <c r="B7" s="73" t="s">
        <v>370</v>
      </c>
      <c r="C7" s="109" t="s">
        <v>371</v>
      </c>
      <c r="D7" s="74" t="s">
        <v>372</v>
      </c>
      <c r="E7" s="71" t="s">
        <v>198</v>
      </c>
      <c r="F7" s="119" t="s">
        <v>373</v>
      </c>
      <c r="G7" s="72" t="s">
        <v>374</v>
      </c>
    </row>
    <row r="8" spans="1:7" ht="12" customHeight="1" x14ac:dyDescent="0.25">
      <c r="A8" s="86">
        <v>2001</v>
      </c>
      <c r="B8" s="118"/>
      <c r="C8" s="109" t="s">
        <v>375</v>
      </c>
      <c r="D8" s="74" t="s">
        <v>367</v>
      </c>
      <c r="E8" s="71" t="s">
        <v>91</v>
      </c>
      <c r="F8" s="119" t="s">
        <v>376</v>
      </c>
      <c r="G8" s="72" t="s">
        <v>377</v>
      </c>
    </row>
    <row r="9" spans="1:7" ht="12" customHeight="1" x14ac:dyDescent="0.25">
      <c r="A9" s="86">
        <v>2006</v>
      </c>
      <c r="B9" s="73" t="s">
        <v>378</v>
      </c>
      <c r="C9" s="109" t="s">
        <v>379</v>
      </c>
      <c r="D9" s="76"/>
      <c r="E9" s="71" t="s">
        <v>128</v>
      </c>
      <c r="F9" s="119" t="s">
        <v>380</v>
      </c>
      <c r="G9" s="72" t="s">
        <v>365</v>
      </c>
    </row>
    <row r="10" spans="1:7" ht="12" customHeight="1" x14ac:dyDescent="0.25">
      <c r="A10" s="86">
        <v>2007</v>
      </c>
      <c r="B10" s="73" t="s">
        <v>381</v>
      </c>
      <c r="C10" s="109" t="s">
        <v>382</v>
      </c>
      <c r="D10" s="76"/>
      <c r="E10" s="71" t="s">
        <v>125</v>
      </c>
      <c r="F10" s="119" t="s">
        <v>383</v>
      </c>
      <c r="G10" s="72" t="s">
        <v>365</v>
      </c>
    </row>
    <row r="11" spans="1:7" ht="12" customHeight="1" x14ac:dyDescent="0.25">
      <c r="A11" s="86">
        <v>2008</v>
      </c>
      <c r="B11" s="73" t="s">
        <v>384</v>
      </c>
      <c r="C11" s="109" t="s">
        <v>385</v>
      </c>
      <c r="D11" s="76"/>
      <c r="E11" s="71" t="s">
        <v>279</v>
      </c>
      <c r="F11" s="119" t="s">
        <v>386</v>
      </c>
      <c r="G11" s="72" t="s">
        <v>387</v>
      </c>
    </row>
    <row r="12" spans="1:7" ht="12" customHeight="1" x14ac:dyDescent="0.25">
      <c r="A12" s="86">
        <v>2009</v>
      </c>
      <c r="B12" s="73" t="s">
        <v>388</v>
      </c>
      <c r="C12" s="109" t="s">
        <v>389</v>
      </c>
      <c r="D12" s="76"/>
      <c r="E12" s="71" t="s">
        <v>127</v>
      </c>
      <c r="F12" s="119" t="s">
        <v>390</v>
      </c>
      <c r="G12" s="72" t="s">
        <v>365</v>
      </c>
    </row>
    <row r="13" spans="1:7" ht="12" customHeight="1" x14ac:dyDescent="0.25">
      <c r="A13" s="86">
        <v>2010</v>
      </c>
      <c r="B13" s="131" t="s">
        <v>391</v>
      </c>
      <c r="C13" s="131">
        <v>213317</v>
      </c>
      <c r="D13" s="132"/>
      <c r="E13" s="71" t="s">
        <v>392</v>
      </c>
      <c r="F13" s="119">
        <v>14.8</v>
      </c>
      <c r="G13" s="72" t="s">
        <v>393</v>
      </c>
    </row>
    <row r="14" spans="1:7" ht="12" customHeight="1" x14ac:dyDescent="0.25">
      <c r="A14" s="86">
        <v>2011</v>
      </c>
      <c r="B14" s="131">
        <v>170081</v>
      </c>
      <c r="C14" s="131">
        <v>209291</v>
      </c>
      <c r="D14" s="132"/>
      <c r="E14" s="71">
        <v>26.4</v>
      </c>
      <c r="F14" s="119">
        <v>14.7</v>
      </c>
      <c r="G14" s="72">
        <v>0.53</v>
      </c>
    </row>
    <row r="15" spans="1:7" ht="12" customHeight="1" x14ac:dyDescent="0.25">
      <c r="A15" s="86">
        <v>2012</v>
      </c>
      <c r="B15" s="131">
        <v>156824</v>
      </c>
      <c r="C15" s="131">
        <v>207120</v>
      </c>
      <c r="D15" s="132"/>
      <c r="E15" s="71">
        <v>26.2</v>
      </c>
      <c r="F15" s="119">
        <v>14.5</v>
      </c>
      <c r="G15" s="72">
        <v>0.53</v>
      </c>
    </row>
    <row r="16" spans="1:7" ht="12" customHeight="1" x14ac:dyDescent="0.25">
      <c r="A16" s="86">
        <v>2013</v>
      </c>
      <c r="B16" s="131">
        <v>149579</v>
      </c>
      <c r="C16" s="131">
        <v>216697</v>
      </c>
      <c r="D16" s="132"/>
      <c r="E16" s="71">
        <v>26.7</v>
      </c>
      <c r="F16" s="119">
        <v>15.3</v>
      </c>
      <c r="G16" s="72">
        <v>0.55000000000000004</v>
      </c>
    </row>
    <row r="17" spans="1:8" ht="12" customHeight="1" x14ac:dyDescent="0.25">
      <c r="A17" s="86">
        <v>2014</v>
      </c>
      <c r="B17" s="131">
        <v>126464</v>
      </c>
      <c r="C17" s="131">
        <v>211764</v>
      </c>
      <c r="D17" s="132"/>
      <c r="E17" s="71">
        <v>27.1</v>
      </c>
      <c r="F17" s="119">
        <v>15</v>
      </c>
      <c r="G17" s="72">
        <v>0.55000000000000004</v>
      </c>
    </row>
    <row r="18" spans="1:8" ht="12" customHeight="1" x14ac:dyDescent="0.25">
      <c r="A18" s="86">
        <v>2015</v>
      </c>
      <c r="B18" s="131" t="s">
        <v>394</v>
      </c>
      <c r="C18" s="131">
        <v>203463</v>
      </c>
      <c r="D18" s="132"/>
      <c r="E18" s="71">
        <v>26.7</v>
      </c>
      <c r="F18" s="119">
        <v>14.5</v>
      </c>
      <c r="G18" s="72">
        <v>0.52</v>
      </c>
    </row>
    <row r="19" spans="1:8" ht="12" customHeight="1" x14ac:dyDescent="0.25">
      <c r="A19" s="431">
        <v>2016</v>
      </c>
      <c r="B19" s="131" t="s">
        <v>394</v>
      </c>
      <c r="C19" s="131">
        <v>201410</v>
      </c>
      <c r="D19" s="443"/>
      <c r="E19" s="444">
        <v>27</v>
      </c>
      <c r="F19" s="119">
        <v>14.3</v>
      </c>
      <c r="G19" s="445">
        <v>0.52</v>
      </c>
    </row>
    <row r="20" spans="1:8" ht="12" customHeight="1" x14ac:dyDescent="0.25">
      <c r="A20" s="431" t="s">
        <v>21</v>
      </c>
      <c r="B20" s="131" t="s">
        <v>394</v>
      </c>
      <c r="C20" s="131">
        <v>202919</v>
      </c>
      <c r="D20" s="443"/>
      <c r="E20" s="446">
        <v>27.8</v>
      </c>
      <c r="F20" s="119">
        <v>14.4</v>
      </c>
      <c r="G20" s="445">
        <v>0.52</v>
      </c>
    </row>
    <row r="21" spans="1:8" ht="68.45" customHeight="1" x14ac:dyDescent="0.25">
      <c r="A21" s="514" t="s">
        <v>567</v>
      </c>
      <c r="B21" s="515"/>
      <c r="C21" s="515"/>
      <c r="D21" s="515"/>
      <c r="E21" s="515"/>
      <c r="F21" s="515"/>
      <c r="G21" s="529"/>
    </row>
    <row r="22" spans="1:8" ht="15.95" customHeight="1" x14ac:dyDescent="0.25">
      <c r="A22" s="93"/>
      <c r="C22" s="133"/>
      <c r="E22" s="133"/>
    </row>
    <row r="23" spans="1:8" x14ac:dyDescent="0.25">
      <c r="A23" s="134"/>
    </row>
    <row r="26" spans="1:8" x14ac:dyDescent="0.25">
      <c r="A26" s="133"/>
      <c r="H26" s="133"/>
    </row>
  </sheetData>
  <mergeCells count="2">
    <mergeCell ref="A1:G1"/>
    <mergeCell ref="A21:G2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6"/>
  <sheetViews>
    <sheetView topLeftCell="A10" zoomScale="130" zoomScaleNormal="130" zoomScalePageLayoutView="130" workbookViewId="0">
      <selection activeCell="J37" sqref="J37:K37"/>
    </sheetView>
  </sheetViews>
  <sheetFormatPr baseColWidth="10" defaultColWidth="8" defaultRowHeight="11.25" x14ac:dyDescent="0.25"/>
  <cols>
    <col min="1" max="1" width="21" style="137" customWidth="1"/>
    <col min="2" max="2" width="11.85546875" style="236" customWidth="1"/>
    <col min="3" max="3" width="9.42578125" style="137" customWidth="1"/>
    <col min="4" max="4" width="10.140625" style="137" customWidth="1"/>
    <col min="5" max="5" width="10.28515625" style="137" customWidth="1"/>
    <col min="6" max="11" width="7" style="137" customWidth="1"/>
    <col min="12" max="12" width="9.140625" style="137" customWidth="1"/>
    <col min="13" max="13" width="9.28515625" style="137" customWidth="1"/>
    <col min="14" max="14" width="8.140625" style="137" customWidth="1"/>
    <col min="15" max="21" width="8.28515625" style="137" customWidth="1"/>
    <col min="22" max="22" width="9.42578125" style="137" customWidth="1"/>
    <col min="23" max="23" width="5.140625" style="137" customWidth="1"/>
    <col min="24" max="24" width="10.140625" style="137" customWidth="1"/>
    <col min="25" max="26" width="9.42578125" style="137" customWidth="1"/>
    <col min="27" max="16384" width="8" style="137"/>
  </cols>
  <sheetData>
    <row r="1" spans="1:25" x14ac:dyDescent="0.25">
      <c r="A1" s="135" t="s">
        <v>395</v>
      </c>
      <c r="B1" s="136"/>
      <c r="C1" s="135"/>
      <c r="D1" s="135"/>
    </row>
    <row r="2" spans="1:25" s="139" customFormat="1" ht="50.25" customHeight="1" x14ac:dyDescent="0.25">
      <c r="A2" s="547" t="s">
        <v>345</v>
      </c>
      <c r="B2" s="549" t="s">
        <v>396</v>
      </c>
      <c r="C2" s="550"/>
      <c r="D2" s="550"/>
      <c r="E2" s="551"/>
      <c r="F2" s="530" t="s">
        <v>397</v>
      </c>
      <c r="G2" s="531"/>
      <c r="H2" s="531"/>
      <c r="I2" s="531"/>
      <c r="J2" s="530" t="s">
        <v>398</v>
      </c>
      <c r="K2" s="531"/>
      <c r="L2" s="532" t="s">
        <v>399</v>
      </c>
      <c r="M2" s="533"/>
      <c r="N2" s="534" t="s">
        <v>400</v>
      </c>
      <c r="O2" s="549" t="s">
        <v>401</v>
      </c>
      <c r="P2" s="550"/>
      <c r="Q2" s="549" t="s">
        <v>402</v>
      </c>
      <c r="R2" s="551"/>
      <c r="S2" s="138"/>
      <c r="T2" s="138"/>
      <c r="U2" s="138"/>
    </row>
    <row r="3" spans="1:25" s="139" customFormat="1" ht="37.5" customHeight="1" x14ac:dyDescent="0.25">
      <c r="A3" s="548"/>
      <c r="B3" s="548" t="s">
        <v>13</v>
      </c>
      <c r="C3" s="552"/>
      <c r="D3" s="553" t="s">
        <v>403</v>
      </c>
      <c r="E3" s="554"/>
      <c r="F3" s="555" t="s">
        <v>404</v>
      </c>
      <c r="G3" s="556"/>
      <c r="H3" s="557" t="s">
        <v>405</v>
      </c>
      <c r="I3" s="555"/>
      <c r="J3" s="558" t="s">
        <v>406</v>
      </c>
      <c r="K3" s="558" t="s">
        <v>407</v>
      </c>
      <c r="L3" s="537" t="s">
        <v>13</v>
      </c>
      <c r="M3" s="542" t="s">
        <v>14</v>
      </c>
      <c r="N3" s="535"/>
      <c r="O3" s="537" t="s">
        <v>13</v>
      </c>
      <c r="P3" s="539" t="s">
        <v>14</v>
      </c>
      <c r="Q3" s="537" t="s">
        <v>13</v>
      </c>
      <c r="R3" s="542" t="s">
        <v>14</v>
      </c>
      <c r="S3" s="140"/>
      <c r="T3" s="140"/>
      <c r="U3" s="140"/>
    </row>
    <row r="4" spans="1:25" s="139" customFormat="1" x14ac:dyDescent="0.25">
      <c r="A4" s="548"/>
      <c r="B4" s="141" t="s">
        <v>408</v>
      </c>
      <c r="C4" s="142" t="s">
        <v>409</v>
      </c>
      <c r="D4" s="143" t="s">
        <v>408</v>
      </c>
      <c r="E4" s="144" t="s">
        <v>409</v>
      </c>
      <c r="F4" s="145" t="s">
        <v>406</v>
      </c>
      <c r="G4" s="142" t="s">
        <v>410</v>
      </c>
      <c r="H4" s="142" t="s">
        <v>411</v>
      </c>
      <c r="I4" s="142" t="s">
        <v>410</v>
      </c>
      <c r="J4" s="559"/>
      <c r="K4" s="559"/>
      <c r="L4" s="538"/>
      <c r="M4" s="560"/>
      <c r="N4" s="536"/>
      <c r="O4" s="538"/>
      <c r="P4" s="540"/>
      <c r="Q4" s="541"/>
      <c r="R4" s="543"/>
      <c r="S4" s="140"/>
      <c r="T4" s="140"/>
      <c r="U4" s="140"/>
    </row>
    <row r="5" spans="1:25" ht="12.75" x14ac:dyDescent="0.25">
      <c r="A5" s="146">
        <v>1985</v>
      </c>
      <c r="B5" s="147" t="s">
        <v>412</v>
      </c>
      <c r="C5" s="148"/>
      <c r="D5" s="149"/>
      <c r="E5" s="150"/>
      <c r="F5" s="151">
        <v>0.52900000000000003</v>
      </c>
      <c r="G5" s="152">
        <v>0.53680000000000005</v>
      </c>
      <c r="H5" s="153">
        <v>0.70620253043149295</v>
      </c>
      <c r="I5" s="154">
        <v>0.74062450792314016</v>
      </c>
      <c r="J5" s="38">
        <v>26.3</v>
      </c>
      <c r="K5" s="38">
        <v>24.2</v>
      </c>
      <c r="L5" s="155">
        <v>107505</v>
      </c>
      <c r="M5" s="156"/>
      <c r="N5" s="157" t="s">
        <v>413</v>
      </c>
      <c r="O5" s="158"/>
      <c r="P5" s="159"/>
      <c r="Q5" s="160"/>
      <c r="R5" s="161"/>
      <c r="S5" s="159"/>
      <c r="T5" s="159"/>
      <c r="U5" s="159"/>
      <c r="W5" s="162"/>
      <c r="X5" s="163"/>
      <c r="Y5" s="164"/>
    </row>
    <row r="6" spans="1:25" ht="12.75" x14ac:dyDescent="0.25">
      <c r="A6" s="165">
        <f>A5+1</f>
        <v>1986</v>
      </c>
      <c r="B6" s="166" t="s">
        <v>414</v>
      </c>
      <c r="C6" s="167"/>
      <c r="D6" s="168"/>
      <c r="E6" s="169"/>
      <c r="F6" s="170">
        <v>0.5181</v>
      </c>
      <c r="G6" s="171">
        <v>0.5262</v>
      </c>
      <c r="H6" s="172">
        <v>0.6905078527451094</v>
      </c>
      <c r="I6" s="173">
        <v>0.72465355936731657</v>
      </c>
      <c r="J6" s="174">
        <v>26.5</v>
      </c>
      <c r="K6" s="174">
        <v>24.5</v>
      </c>
      <c r="L6" s="175">
        <v>108380</v>
      </c>
      <c r="M6" s="176"/>
      <c r="N6" s="177" t="s">
        <v>415</v>
      </c>
      <c r="O6" s="178"/>
      <c r="P6" s="179"/>
      <c r="Q6" s="178"/>
      <c r="R6" s="180"/>
      <c r="S6" s="139"/>
      <c r="T6" s="139"/>
      <c r="U6" s="139"/>
      <c r="W6" s="162"/>
      <c r="X6" s="163"/>
      <c r="Y6" s="164"/>
    </row>
    <row r="7" spans="1:25" ht="12.75" x14ac:dyDescent="0.25">
      <c r="A7" s="165">
        <f t="shared" ref="A7:A33" si="0">A6+1</f>
        <v>1987</v>
      </c>
      <c r="B7" s="166" t="s">
        <v>416</v>
      </c>
      <c r="C7" s="167"/>
      <c r="D7" s="168"/>
      <c r="E7" s="169"/>
      <c r="F7" s="170">
        <v>0.50949999999999995</v>
      </c>
      <c r="G7" s="171">
        <v>0.51959999999999995</v>
      </c>
      <c r="H7" s="172">
        <v>0.67946751569453046</v>
      </c>
      <c r="I7" s="173">
        <v>0.71415324888351539</v>
      </c>
      <c r="J7" s="174">
        <v>26.8</v>
      </c>
      <c r="K7" s="174">
        <v>24.8</v>
      </c>
      <c r="L7" s="175">
        <v>106527</v>
      </c>
      <c r="M7" s="176"/>
      <c r="N7" s="177" t="s">
        <v>417</v>
      </c>
      <c r="O7" s="181"/>
      <c r="P7" s="177"/>
      <c r="Q7" s="181"/>
      <c r="R7" s="182"/>
      <c r="S7" s="183"/>
      <c r="T7" s="183"/>
      <c r="U7" s="183"/>
      <c r="W7" s="162"/>
      <c r="X7" s="163"/>
      <c r="Y7" s="164"/>
    </row>
    <row r="8" spans="1:25" ht="12.75" x14ac:dyDescent="0.25">
      <c r="A8" s="165">
        <f t="shared" si="0"/>
        <v>1988</v>
      </c>
      <c r="B8" s="166" t="s">
        <v>418</v>
      </c>
      <c r="C8" s="167"/>
      <c r="D8" s="168"/>
      <c r="E8" s="169"/>
      <c r="F8" s="170">
        <v>0.52159999999999995</v>
      </c>
      <c r="G8" s="171">
        <v>0.53190000000000004</v>
      </c>
      <c r="H8" s="172">
        <v>0.67890894402293167</v>
      </c>
      <c r="I8" s="173">
        <v>0.71411500660900351</v>
      </c>
      <c r="J8" s="174">
        <v>27.1</v>
      </c>
      <c r="K8" s="174">
        <v>25</v>
      </c>
      <c r="L8" s="175">
        <v>106096</v>
      </c>
      <c r="M8" s="176"/>
      <c r="N8" s="177" t="s">
        <v>419</v>
      </c>
      <c r="O8" s="181"/>
      <c r="P8" s="177"/>
      <c r="Q8" s="181"/>
      <c r="R8" s="182"/>
      <c r="S8" s="183"/>
      <c r="T8" s="183"/>
      <c r="U8" s="183"/>
      <c r="W8" s="162"/>
      <c r="X8" s="163"/>
      <c r="Y8" s="164"/>
    </row>
    <row r="9" spans="1:25" ht="12.75" x14ac:dyDescent="0.25">
      <c r="A9" s="165">
        <f t="shared" si="0"/>
        <v>1989</v>
      </c>
      <c r="B9" s="166" t="s">
        <v>420</v>
      </c>
      <c r="C9" s="167"/>
      <c r="D9" s="168"/>
      <c r="E9" s="169"/>
      <c r="F9" s="170">
        <v>0.53739999999999999</v>
      </c>
      <c r="G9" s="171">
        <v>0.5484</v>
      </c>
      <c r="H9" s="172">
        <v>0.68361475691196838</v>
      </c>
      <c r="I9" s="173">
        <v>0.71755464640475952</v>
      </c>
      <c r="J9" s="174">
        <v>27.3</v>
      </c>
      <c r="K9" s="174">
        <v>25.3</v>
      </c>
      <c r="L9" s="175">
        <v>105295</v>
      </c>
      <c r="M9" s="176"/>
      <c r="N9" s="177" t="s">
        <v>421</v>
      </c>
      <c r="O9" s="181"/>
      <c r="P9" s="177"/>
      <c r="Q9" s="181"/>
      <c r="R9" s="182"/>
      <c r="S9" s="183"/>
      <c r="T9" s="183"/>
      <c r="U9" s="183"/>
      <c r="W9" s="162"/>
      <c r="X9" s="163"/>
      <c r="Y9" s="164"/>
    </row>
    <row r="10" spans="1:25" ht="12.75" x14ac:dyDescent="0.25">
      <c r="A10" s="184">
        <f>A9+1</f>
        <v>1990</v>
      </c>
      <c r="B10" s="147" t="s">
        <v>422</v>
      </c>
      <c r="C10" s="148"/>
      <c r="D10" s="149"/>
      <c r="E10" s="150"/>
      <c r="F10" s="185">
        <v>0.55149999999999999</v>
      </c>
      <c r="G10" s="186">
        <v>0.56299999999999994</v>
      </c>
      <c r="H10" s="187">
        <v>0.6859273968106282</v>
      </c>
      <c r="I10" s="188">
        <v>0.71949055889470848</v>
      </c>
      <c r="J10" s="38">
        <v>27.6</v>
      </c>
      <c r="K10" s="38">
        <v>25.6</v>
      </c>
      <c r="L10" s="155">
        <v>105813</v>
      </c>
      <c r="M10" s="189"/>
      <c r="N10" s="183" t="s">
        <v>423</v>
      </c>
      <c r="O10" s="190"/>
      <c r="P10" s="183"/>
      <c r="Q10" s="190"/>
      <c r="R10" s="191"/>
      <c r="S10" s="183"/>
      <c r="T10" s="183"/>
      <c r="U10" s="183"/>
      <c r="W10" s="162"/>
      <c r="X10" s="163"/>
      <c r="Y10" s="164"/>
    </row>
    <row r="11" spans="1:25" ht="12.75" x14ac:dyDescent="0.25">
      <c r="A11" s="165">
        <f t="shared" si="0"/>
        <v>1991</v>
      </c>
      <c r="B11" s="166" t="s">
        <v>424</v>
      </c>
      <c r="C11" s="167"/>
      <c r="D11" s="168"/>
      <c r="E11" s="169"/>
      <c r="F11" s="170">
        <v>0.53900000000000003</v>
      </c>
      <c r="G11" s="171">
        <v>0.54890000000000005</v>
      </c>
      <c r="H11" s="172">
        <v>0.67037911054552857</v>
      </c>
      <c r="I11" s="173">
        <v>0.70353853540696321</v>
      </c>
      <c r="J11" s="174">
        <v>27.8</v>
      </c>
      <c r="K11" s="174">
        <v>25.8</v>
      </c>
      <c r="L11" s="175">
        <v>108086</v>
      </c>
      <c r="M11" s="176"/>
      <c r="N11" s="177" t="s">
        <v>425</v>
      </c>
      <c r="O11" s="181"/>
      <c r="P11" s="177"/>
      <c r="Q11" s="181"/>
      <c r="R11" s="182"/>
      <c r="S11" s="183"/>
      <c r="T11" s="183"/>
      <c r="U11" s="183"/>
      <c r="W11" s="162"/>
      <c r="X11" s="163"/>
      <c r="Y11" s="164"/>
    </row>
    <row r="12" spans="1:25" ht="12.75" x14ac:dyDescent="0.25">
      <c r="A12" s="165">
        <f t="shared" si="0"/>
        <v>1992</v>
      </c>
      <c r="B12" s="166" t="s">
        <v>426</v>
      </c>
      <c r="C12" s="167"/>
      <c r="D12" s="168"/>
      <c r="E12" s="169"/>
      <c r="F12" s="170">
        <v>0.51980000000000004</v>
      </c>
      <c r="G12" s="171">
        <v>0.53129999999999999</v>
      </c>
      <c r="H12" s="172">
        <v>0.65261279031130326</v>
      </c>
      <c r="I12" s="173">
        <v>0.68587394574559424</v>
      </c>
      <c r="J12" s="174">
        <v>28.1</v>
      </c>
      <c r="K12" s="174">
        <v>26.1</v>
      </c>
      <c r="L12" s="175">
        <v>107994</v>
      </c>
      <c r="M12" s="176"/>
      <c r="N12" s="177" t="s">
        <v>427</v>
      </c>
      <c r="O12" s="181"/>
      <c r="P12" s="177"/>
      <c r="Q12" s="181"/>
      <c r="R12" s="182"/>
      <c r="S12" s="183"/>
      <c r="T12" s="183"/>
      <c r="U12" s="183"/>
      <c r="W12" s="162"/>
      <c r="X12" s="163"/>
      <c r="Y12" s="164"/>
    </row>
    <row r="13" spans="1:25" ht="12.75" x14ac:dyDescent="0.25">
      <c r="A13" s="165">
        <f t="shared" si="0"/>
        <v>1993</v>
      </c>
      <c r="B13" s="166" t="s">
        <v>428</v>
      </c>
      <c r="C13" s="167"/>
      <c r="D13" s="168"/>
      <c r="E13" s="169"/>
      <c r="F13" s="170">
        <v>0.4869</v>
      </c>
      <c r="G13" s="171">
        <v>0.49730000000000002</v>
      </c>
      <c r="H13" s="172">
        <v>0.624166498811911</v>
      </c>
      <c r="I13" s="173">
        <v>0.65790701157751741</v>
      </c>
      <c r="J13" s="174">
        <v>28.4</v>
      </c>
      <c r="K13" s="174">
        <v>26.4</v>
      </c>
      <c r="L13" s="175">
        <v>110759</v>
      </c>
      <c r="M13" s="176"/>
      <c r="N13" s="177" t="s">
        <v>429</v>
      </c>
      <c r="O13" s="181"/>
      <c r="P13" s="177"/>
      <c r="Q13" s="181"/>
      <c r="R13" s="182"/>
      <c r="S13" s="183"/>
      <c r="T13" s="183"/>
      <c r="U13" s="183"/>
      <c r="W13" s="162"/>
      <c r="X13" s="163"/>
      <c r="Y13" s="164"/>
    </row>
    <row r="14" spans="1:25" ht="12.75" x14ac:dyDescent="0.25">
      <c r="A14" s="165">
        <f t="shared" si="0"/>
        <v>1994</v>
      </c>
      <c r="B14" s="166" t="s">
        <v>430</v>
      </c>
      <c r="C14" s="192"/>
      <c r="D14" s="193">
        <v>260866</v>
      </c>
      <c r="E14" s="169"/>
      <c r="F14" s="170">
        <v>0.48299999999999998</v>
      </c>
      <c r="G14" s="171">
        <v>0.49469999999999997</v>
      </c>
      <c r="H14" s="172">
        <v>0.61432811761786599</v>
      </c>
      <c r="I14" s="173">
        <v>0.64999208322758717</v>
      </c>
      <c r="J14" s="174">
        <v>28.7</v>
      </c>
      <c r="K14" s="174">
        <v>26.7</v>
      </c>
      <c r="L14" s="175">
        <v>115658</v>
      </c>
      <c r="M14" s="176"/>
      <c r="N14" s="177" t="s">
        <v>431</v>
      </c>
      <c r="O14" s="181"/>
      <c r="P14" s="177"/>
      <c r="Q14" s="181"/>
      <c r="R14" s="182"/>
      <c r="S14" s="183"/>
      <c r="T14" s="183"/>
      <c r="U14" s="183"/>
      <c r="W14" s="162"/>
      <c r="X14" s="163"/>
      <c r="Y14" s="164"/>
    </row>
    <row r="15" spans="1:25" ht="12.75" x14ac:dyDescent="0.25">
      <c r="A15" s="184">
        <f t="shared" si="0"/>
        <v>1995</v>
      </c>
      <c r="B15" s="147" t="s">
        <v>432</v>
      </c>
      <c r="D15" s="194">
        <v>261813</v>
      </c>
      <c r="E15" s="150"/>
      <c r="F15" s="185">
        <v>0.48459999999999998</v>
      </c>
      <c r="G15" s="186">
        <v>0.4965</v>
      </c>
      <c r="H15" s="187">
        <v>0.60911260007586931</v>
      </c>
      <c r="I15" s="188">
        <v>0.64267189366166422</v>
      </c>
      <c r="J15" s="38">
        <v>28.9</v>
      </c>
      <c r="K15" s="38">
        <v>26.9</v>
      </c>
      <c r="L15" s="155">
        <v>119189</v>
      </c>
      <c r="M15" s="195">
        <v>121946</v>
      </c>
      <c r="N15" s="183" t="s">
        <v>433</v>
      </c>
      <c r="O15" s="190"/>
      <c r="P15" s="183"/>
      <c r="Q15" s="190"/>
      <c r="R15" s="191"/>
      <c r="S15" s="183"/>
      <c r="T15" s="183"/>
      <c r="U15" s="183"/>
      <c r="W15" s="162"/>
      <c r="X15" s="163"/>
      <c r="Y15" s="164"/>
    </row>
    <row r="16" spans="1:25" ht="12.75" x14ac:dyDescent="0.25">
      <c r="A16" s="165">
        <f t="shared" si="0"/>
        <v>1996</v>
      </c>
      <c r="B16" s="166" t="s">
        <v>434</v>
      </c>
      <c r="C16" s="192"/>
      <c r="D16" s="193">
        <v>287144</v>
      </c>
      <c r="E16" s="169"/>
      <c r="F16" s="170">
        <v>0.53069999999999995</v>
      </c>
      <c r="G16" s="171">
        <v>0.54590000000000005</v>
      </c>
      <c r="H16" s="172">
        <v>0.64803536718058674</v>
      </c>
      <c r="I16" s="173">
        <v>0.68302474887916309</v>
      </c>
      <c r="J16" s="174">
        <v>29.4</v>
      </c>
      <c r="K16" s="174">
        <v>27.4</v>
      </c>
      <c r="L16" s="175">
        <v>117382</v>
      </c>
      <c r="M16" s="196">
        <v>119699</v>
      </c>
      <c r="N16" s="177" t="s">
        <v>435</v>
      </c>
      <c r="O16" s="181"/>
      <c r="P16" s="177"/>
      <c r="Q16" s="181"/>
      <c r="R16" s="182"/>
      <c r="S16" s="183"/>
      <c r="T16" s="183"/>
      <c r="U16" s="183"/>
      <c r="W16" s="162"/>
      <c r="X16" s="163"/>
      <c r="Y16" s="164"/>
    </row>
    <row r="17" spans="1:27" ht="12.75" x14ac:dyDescent="0.25">
      <c r="A17" s="165">
        <f t="shared" si="0"/>
        <v>1997</v>
      </c>
      <c r="B17" s="166" t="s">
        <v>436</v>
      </c>
      <c r="C17" s="192"/>
      <c r="D17" s="193">
        <v>291163</v>
      </c>
      <c r="E17" s="169"/>
      <c r="F17" s="170">
        <v>0.54079999999999995</v>
      </c>
      <c r="G17" s="171">
        <v>0.5585</v>
      </c>
      <c r="H17" s="172">
        <v>0.64851453508847734</v>
      </c>
      <c r="I17" s="173">
        <v>0.68481308354021608</v>
      </c>
      <c r="J17" s="174">
        <v>29.6</v>
      </c>
      <c r="K17" s="174">
        <v>27.6</v>
      </c>
      <c r="L17" s="175">
        <v>116158</v>
      </c>
      <c r="M17" s="196">
        <v>118284</v>
      </c>
      <c r="N17" s="177" t="s">
        <v>435</v>
      </c>
      <c r="O17" s="181"/>
      <c r="P17" s="177"/>
      <c r="Q17" s="181"/>
      <c r="R17" s="182"/>
      <c r="S17" s="183"/>
      <c r="T17" s="183"/>
      <c r="U17" s="183"/>
      <c r="W17" s="162"/>
      <c r="X17" s="163"/>
      <c r="Y17" s="164"/>
    </row>
    <row r="18" spans="1:27" ht="12.75" x14ac:dyDescent="0.25">
      <c r="A18" s="165">
        <f t="shared" si="0"/>
        <v>1998</v>
      </c>
      <c r="B18" s="166" t="s">
        <v>437</v>
      </c>
      <c r="C18" s="192"/>
      <c r="D18" s="193">
        <v>278525</v>
      </c>
      <c r="E18" s="169"/>
      <c r="F18" s="170">
        <v>0.52200000000000002</v>
      </c>
      <c r="G18" s="171">
        <v>0.5413</v>
      </c>
      <c r="H18" s="172">
        <v>0.62667363331223425</v>
      </c>
      <c r="I18" s="173">
        <v>0.66129110969044869</v>
      </c>
      <c r="J18" s="174">
        <v>29.8</v>
      </c>
      <c r="K18" s="174">
        <v>27.7</v>
      </c>
      <c r="L18" s="175">
        <v>116515</v>
      </c>
      <c r="M18" s="196">
        <v>118884</v>
      </c>
      <c r="N18" s="177" t="s">
        <v>438</v>
      </c>
      <c r="O18" s="181"/>
      <c r="P18" s="177"/>
      <c r="Q18" s="181"/>
      <c r="R18" s="182"/>
      <c r="S18" s="183"/>
      <c r="T18" s="183"/>
      <c r="U18" s="183"/>
      <c r="W18" s="162"/>
      <c r="X18" s="163"/>
      <c r="Y18" s="164"/>
    </row>
    <row r="19" spans="1:27" ht="12.75" x14ac:dyDescent="0.25">
      <c r="A19" s="165">
        <f t="shared" si="0"/>
        <v>1999</v>
      </c>
      <c r="B19" s="166" t="s">
        <v>439</v>
      </c>
      <c r="C19" s="192"/>
      <c r="D19" s="193">
        <v>293544</v>
      </c>
      <c r="E19" s="169"/>
      <c r="F19" s="170">
        <v>0.55549999999999999</v>
      </c>
      <c r="G19" s="171">
        <v>0.57889999999999997</v>
      </c>
      <c r="H19" s="172">
        <v>0.64284131016337887</v>
      </c>
      <c r="I19" s="173">
        <v>0.67760633557816263</v>
      </c>
      <c r="J19" s="174">
        <v>29.9</v>
      </c>
      <c r="K19" s="174">
        <v>27.8</v>
      </c>
      <c r="L19" s="175">
        <v>116813</v>
      </c>
      <c r="M19" s="196">
        <v>119549</v>
      </c>
      <c r="N19" s="177" t="s">
        <v>440</v>
      </c>
      <c r="O19" s="197">
        <v>6139</v>
      </c>
      <c r="P19" s="198">
        <v>6151</v>
      </c>
      <c r="Q19" s="181">
        <v>7</v>
      </c>
      <c r="R19" s="182">
        <v>7</v>
      </c>
      <c r="S19" s="199"/>
      <c r="T19" s="199"/>
      <c r="V19" s="200"/>
      <c r="W19" s="162"/>
      <c r="X19" s="163"/>
      <c r="Y19" s="164"/>
      <c r="AA19" s="201"/>
    </row>
    <row r="20" spans="1:27" ht="12.75" x14ac:dyDescent="0.25">
      <c r="A20" s="184">
        <f t="shared" si="0"/>
        <v>2000</v>
      </c>
      <c r="B20" s="147" t="s">
        <v>441</v>
      </c>
      <c r="D20" s="194">
        <v>305234</v>
      </c>
      <c r="E20" s="150"/>
      <c r="F20" s="185">
        <v>0.57940000000000003</v>
      </c>
      <c r="G20" s="186">
        <v>0.6028</v>
      </c>
      <c r="H20" s="187">
        <v>0.6572237389217197</v>
      </c>
      <c r="I20" s="188">
        <v>0.69096123931691622</v>
      </c>
      <c r="J20" s="38">
        <v>30.2</v>
      </c>
      <c r="K20" s="38">
        <v>28</v>
      </c>
      <c r="L20" s="155">
        <v>114005</v>
      </c>
      <c r="M20" s="195">
        <v>116723</v>
      </c>
      <c r="N20" s="183" t="s">
        <v>433</v>
      </c>
      <c r="O20" s="202">
        <v>22108</v>
      </c>
      <c r="P20" s="199">
        <v>22271</v>
      </c>
      <c r="Q20" s="203">
        <v>620</v>
      </c>
      <c r="R20" s="204">
        <v>624</v>
      </c>
      <c r="S20" s="199"/>
      <c r="T20" s="163"/>
      <c r="V20" s="200"/>
      <c r="W20" s="162"/>
      <c r="X20" s="163"/>
      <c r="Y20" s="164"/>
      <c r="AA20" s="201"/>
    </row>
    <row r="21" spans="1:27" ht="12.75" x14ac:dyDescent="0.25">
      <c r="A21" s="184">
        <f t="shared" si="0"/>
        <v>2001</v>
      </c>
      <c r="B21" s="147" t="s">
        <v>442</v>
      </c>
      <c r="D21" s="194">
        <v>295720</v>
      </c>
      <c r="E21" s="150"/>
      <c r="F21" s="185">
        <v>0.57220000000000004</v>
      </c>
      <c r="G21" s="186">
        <v>0.59409999999999996</v>
      </c>
      <c r="H21" s="187">
        <v>0.64394736446884826</v>
      </c>
      <c r="I21" s="188">
        <v>0.6769709164437181</v>
      </c>
      <c r="J21" s="38">
        <v>30.2</v>
      </c>
      <c r="K21" s="38">
        <v>28.1</v>
      </c>
      <c r="L21" s="155">
        <v>112631</v>
      </c>
      <c r="M21" s="195">
        <v>115388</v>
      </c>
      <c r="N21" s="205">
        <v>38</v>
      </c>
      <c r="O21" s="202">
        <v>19410</v>
      </c>
      <c r="P21" s="199">
        <v>19629</v>
      </c>
      <c r="Q21" s="202">
        <v>1859</v>
      </c>
      <c r="R21" s="206">
        <v>1872</v>
      </c>
      <c r="S21" s="199"/>
      <c r="T21" s="163"/>
      <c r="V21" s="200"/>
      <c r="W21" s="162"/>
      <c r="X21" s="163"/>
      <c r="Y21" s="164"/>
      <c r="AA21" s="201"/>
    </row>
    <row r="22" spans="1:27" ht="12.75" x14ac:dyDescent="0.25">
      <c r="A22" s="184">
        <f t="shared" si="0"/>
        <v>2002</v>
      </c>
      <c r="B22" s="147" t="s">
        <v>443</v>
      </c>
      <c r="D22" s="194">
        <v>286169</v>
      </c>
      <c r="E22" s="150"/>
      <c r="F22" s="185">
        <v>0.55479999999999996</v>
      </c>
      <c r="G22" s="186">
        <v>0.57320000000000004</v>
      </c>
      <c r="H22" s="187">
        <v>0.62889746235892185</v>
      </c>
      <c r="I22" s="188">
        <v>0.66042609111171713</v>
      </c>
      <c r="J22" s="38">
        <v>30.4</v>
      </c>
      <c r="K22" s="38">
        <v>28.3</v>
      </c>
      <c r="L22" s="155">
        <v>115861</v>
      </c>
      <c r="M22" s="195">
        <v>118686</v>
      </c>
      <c r="N22" s="183" t="s">
        <v>444</v>
      </c>
      <c r="O22" s="202">
        <v>24979</v>
      </c>
      <c r="P22" s="199">
        <v>25305</v>
      </c>
      <c r="Q22" s="202">
        <v>3143</v>
      </c>
      <c r="R22" s="206">
        <v>3185</v>
      </c>
      <c r="S22" s="199"/>
      <c r="T22" s="163"/>
      <c r="V22" s="200"/>
      <c r="W22" s="162"/>
      <c r="X22" s="163"/>
      <c r="Y22" s="164"/>
      <c r="AA22" s="201"/>
    </row>
    <row r="23" spans="1:27" ht="12.75" x14ac:dyDescent="0.25">
      <c r="A23" s="184">
        <f t="shared" si="0"/>
        <v>2003</v>
      </c>
      <c r="B23" s="147" t="s">
        <v>445</v>
      </c>
      <c r="D23" s="194">
        <v>282756</v>
      </c>
      <c r="E23" s="150"/>
      <c r="F23" s="185">
        <v>0.54779999999999995</v>
      </c>
      <c r="G23" s="186">
        <v>0.5635</v>
      </c>
      <c r="H23" s="187">
        <v>0.62215018763957808</v>
      </c>
      <c r="I23" s="188">
        <v>0.65358838713189338</v>
      </c>
      <c r="J23" s="38">
        <v>30.6</v>
      </c>
      <c r="K23" s="38">
        <v>28.5</v>
      </c>
      <c r="L23" s="155">
        <v>125175</v>
      </c>
      <c r="M23" s="195">
        <v>127966</v>
      </c>
      <c r="N23" s="183" t="s">
        <v>446</v>
      </c>
      <c r="O23" s="202">
        <v>31161</v>
      </c>
      <c r="P23" s="199">
        <v>31570</v>
      </c>
      <c r="Q23" s="202">
        <v>5229</v>
      </c>
      <c r="R23" s="206">
        <v>5292</v>
      </c>
      <c r="S23" s="199"/>
      <c r="T23" s="163"/>
      <c r="V23" s="200"/>
      <c r="W23" s="162"/>
      <c r="X23" s="163"/>
      <c r="Y23" s="164"/>
      <c r="AA23" s="201"/>
    </row>
    <row r="24" spans="1:27" ht="12.75" x14ac:dyDescent="0.25">
      <c r="A24" s="184">
        <f t="shared" si="0"/>
        <v>2004</v>
      </c>
      <c r="B24" s="147" t="s">
        <v>447</v>
      </c>
      <c r="D24" s="194">
        <v>278439</v>
      </c>
      <c r="E24" s="150"/>
      <c r="F24" s="185">
        <v>0.53380000000000005</v>
      </c>
      <c r="G24" s="186">
        <v>0.54810000000000003</v>
      </c>
      <c r="H24" s="187">
        <v>0.6105348203053429</v>
      </c>
      <c r="I24" s="188">
        <v>0.64216412248249699</v>
      </c>
      <c r="J24" s="38">
        <v>30.8</v>
      </c>
      <c r="K24" s="38">
        <v>28.8</v>
      </c>
      <c r="L24" s="155">
        <v>131335</v>
      </c>
      <c r="M24" s="195">
        <v>134601</v>
      </c>
      <c r="N24" s="183" t="s">
        <v>448</v>
      </c>
      <c r="O24" s="202">
        <v>39576</v>
      </c>
      <c r="P24" s="199">
        <v>40080</v>
      </c>
      <c r="Q24" s="202">
        <v>6935</v>
      </c>
      <c r="R24" s="206">
        <v>7043</v>
      </c>
      <c r="S24" s="199"/>
      <c r="T24" s="163"/>
      <c r="V24" s="200"/>
      <c r="W24" s="162"/>
      <c r="X24" s="163"/>
      <c r="Y24" s="164"/>
      <c r="AA24" s="201"/>
    </row>
    <row r="25" spans="1:27" ht="12.75" x14ac:dyDescent="0.25">
      <c r="A25" s="184">
        <f t="shared" si="0"/>
        <v>2005</v>
      </c>
      <c r="B25" s="147" t="s">
        <v>449</v>
      </c>
      <c r="D25" s="194">
        <v>283036</v>
      </c>
      <c r="E25" s="150"/>
      <c r="F25" s="185">
        <v>0.53559999999999997</v>
      </c>
      <c r="G25" s="186">
        <v>0.54820000000000002</v>
      </c>
      <c r="H25" s="187">
        <v>0.61141132120744723</v>
      </c>
      <c r="I25" s="188">
        <v>0.64247158144253413</v>
      </c>
      <c r="J25" s="38">
        <v>31.1</v>
      </c>
      <c r="K25" s="38">
        <v>29.1</v>
      </c>
      <c r="L25" s="155">
        <v>152020</v>
      </c>
      <c r="M25" s="195">
        <v>155253</v>
      </c>
      <c r="N25" s="183" t="s">
        <v>450</v>
      </c>
      <c r="O25" s="202">
        <v>59837</v>
      </c>
      <c r="P25" s="199">
        <v>60462</v>
      </c>
      <c r="Q25" s="202">
        <v>8564</v>
      </c>
      <c r="R25" s="206">
        <v>8690</v>
      </c>
      <c r="S25" s="199"/>
      <c r="T25" s="163"/>
      <c r="V25" s="200"/>
      <c r="W25" s="162"/>
      <c r="X25" s="163"/>
      <c r="Y25" s="164"/>
      <c r="AA25" s="201"/>
    </row>
    <row r="26" spans="1:27" ht="12.75" x14ac:dyDescent="0.25">
      <c r="A26" s="184">
        <f t="shared" si="0"/>
        <v>2006</v>
      </c>
      <c r="B26" s="147" t="s">
        <v>451</v>
      </c>
      <c r="D26" s="194">
        <v>273914</v>
      </c>
      <c r="E26" s="150"/>
      <c r="F26" s="185">
        <v>0.5151</v>
      </c>
      <c r="G26" s="186">
        <v>0.52659999999999996</v>
      </c>
      <c r="H26" s="187">
        <v>0.5937311240854517</v>
      </c>
      <c r="I26" s="188">
        <v>0.62384900215427264</v>
      </c>
      <c r="J26" s="38">
        <v>31.2</v>
      </c>
      <c r="K26" s="38">
        <v>29.2</v>
      </c>
      <c r="L26" s="207">
        <v>135910</v>
      </c>
      <c r="M26" s="208">
        <v>139147</v>
      </c>
      <c r="N26" s="209" t="s">
        <v>452</v>
      </c>
      <c r="O26" s="210">
        <v>76680</v>
      </c>
      <c r="P26" s="211">
        <v>77347</v>
      </c>
      <c r="Q26" s="210">
        <v>9470</v>
      </c>
      <c r="R26" s="212">
        <v>9583</v>
      </c>
      <c r="S26" s="199"/>
      <c r="T26" s="163"/>
      <c r="V26" s="200"/>
      <c r="W26" s="162"/>
      <c r="X26" s="163"/>
      <c r="Y26" s="164"/>
      <c r="AA26" s="201"/>
    </row>
    <row r="27" spans="1:27" ht="12.75" x14ac:dyDescent="0.25">
      <c r="A27" s="184">
        <f t="shared" si="0"/>
        <v>2007</v>
      </c>
      <c r="B27" s="147" t="s">
        <v>453</v>
      </c>
      <c r="D27" s="194">
        <v>273669</v>
      </c>
      <c r="E27" s="150"/>
      <c r="F27" s="185">
        <v>0.51329999999999998</v>
      </c>
      <c r="G27" s="186">
        <v>0.5242</v>
      </c>
      <c r="H27" s="187">
        <v>0.58897586531399981</v>
      </c>
      <c r="I27" s="188">
        <v>0.61952692327937653</v>
      </c>
      <c r="J27" s="38">
        <v>31.4</v>
      </c>
      <c r="K27" s="38">
        <v>29.5</v>
      </c>
      <c r="L27" s="207">
        <v>131316</v>
      </c>
      <c r="M27" s="208">
        <v>134477</v>
      </c>
      <c r="N27" s="209" t="s">
        <v>454</v>
      </c>
      <c r="O27" s="210">
        <v>101062</v>
      </c>
      <c r="P27" s="211">
        <v>101992</v>
      </c>
      <c r="Q27" s="210" t="s">
        <v>455</v>
      </c>
      <c r="R27" s="212">
        <v>23132</v>
      </c>
      <c r="S27" s="163"/>
      <c r="T27" s="163"/>
      <c r="V27" s="200"/>
      <c r="W27" s="162"/>
      <c r="X27" s="163"/>
      <c r="Y27" s="164"/>
      <c r="AA27" s="201"/>
    </row>
    <row r="28" spans="1:27" ht="12.75" x14ac:dyDescent="0.25">
      <c r="A28" s="184">
        <f t="shared" si="0"/>
        <v>2008</v>
      </c>
      <c r="B28" s="147" t="s">
        <v>456</v>
      </c>
      <c r="D28" s="194">
        <v>265404</v>
      </c>
      <c r="E28" s="150"/>
      <c r="F28" s="185">
        <v>0.4955</v>
      </c>
      <c r="G28" s="186">
        <v>0.5071</v>
      </c>
      <c r="H28" s="187">
        <v>0.57210881772553424</v>
      </c>
      <c r="I28" s="188">
        <v>0.60260971144315234</v>
      </c>
      <c r="J28" s="38">
        <v>31.6</v>
      </c>
      <c r="K28" s="38">
        <v>29.6</v>
      </c>
      <c r="L28" s="207">
        <v>129379</v>
      </c>
      <c r="M28" s="208">
        <v>132594</v>
      </c>
      <c r="N28" s="209" t="s">
        <v>457</v>
      </c>
      <c r="O28" s="210">
        <v>144782</v>
      </c>
      <c r="P28" s="211">
        <v>145938</v>
      </c>
      <c r="Q28" s="210" t="s">
        <v>458</v>
      </c>
      <c r="R28" s="212">
        <v>25802</v>
      </c>
      <c r="S28" s="163"/>
      <c r="T28" s="163"/>
      <c r="V28" s="200"/>
      <c r="W28" s="162"/>
      <c r="X28" s="163"/>
      <c r="Y28" s="164"/>
      <c r="AA28" s="201"/>
    </row>
    <row r="29" spans="1:27" ht="12.75" x14ac:dyDescent="0.25">
      <c r="A29" s="184">
        <f t="shared" si="0"/>
        <v>2009</v>
      </c>
      <c r="B29" s="147" t="s">
        <v>459</v>
      </c>
      <c r="D29" s="194">
        <v>251478</v>
      </c>
      <c r="E29" s="150"/>
      <c r="F29" s="185">
        <v>0.46920000000000001</v>
      </c>
      <c r="G29" s="186">
        <v>0.48070000000000002</v>
      </c>
      <c r="H29" s="187">
        <v>0.54709103396527037</v>
      </c>
      <c r="I29" s="188">
        <v>0.57847137986987762</v>
      </c>
      <c r="J29" s="38">
        <v>31.7</v>
      </c>
      <c r="K29" s="38">
        <v>29.8</v>
      </c>
      <c r="L29" s="207">
        <v>127578</v>
      </c>
      <c r="M29" s="208">
        <v>130601</v>
      </c>
      <c r="N29" s="209" t="s">
        <v>460</v>
      </c>
      <c r="O29" s="210">
        <v>173180</v>
      </c>
      <c r="P29" s="211">
        <v>174584</v>
      </c>
      <c r="Q29" s="210" t="s">
        <v>461</v>
      </c>
      <c r="R29" s="212">
        <v>32711</v>
      </c>
      <c r="S29" s="163"/>
      <c r="T29" s="163"/>
      <c r="V29" s="200"/>
      <c r="W29" s="162"/>
      <c r="X29" s="163"/>
      <c r="Y29" s="164"/>
      <c r="AA29" s="201"/>
    </row>
    <row r="30" spans="1:27" ht="12.75" x14ac:dyDescent="0.25">
      <c r="A30" s="184">
        <f t="shared" si="0"/>
        <v>2010</v>
      </c>
      <c r="B30" s="147" t="s">
        <v>462</v>
      </c>
      <c r="D30" s="194">
        <v>251654</v>
      </c>
      <c r="E30" s="150"/>
      <c r="F30" s="185">
        <v>0.46929999999999999</v>
      </c>
      <c r="G30" s="186">
        <v>0.48080000000000001</v>
      </c>
      <c r="H30" s="187">
        <v>0.54430270958265903</v>
      </c>
      <c r="I30" s="188">
        <v>0.57634369442933042</v>
      </c>
      <c r="J30" s="38">
        <v>31.8</v>
      </c>
      <c r="K30" s="38">
        <v>30</v>
      </c>
      <c r="L30" s="207">
        <v>130810</v>
      </c>
      <c r="M30" s="208">
        <v>133909</v>
      </c>
      <c r="N30" s="209">
        <v>46.2</v>
      </c>
      <c r="O30" s="210">
        <v>203959</v>
      </c>
      <c r="P30" s="211">
        <v>205561</v>
      </c>
      <c r="Q30" s="210" t="s">
        <v>463</v>
      </c>
      <c r="R30" s="212">
        <v>43628</v>
      </c>
      <c r="S30" s="163"/>
      <c r="T30" s="163"/>
      <c r="V30" s="213"/>
      <c r="W30" s="162"/>
      <c r="X30" s="163"/>
      <c r="Y30" s="164"/>
      <c r="AA30" s="201"/>
    </row>
    <row r="31" spans="1:27" ht="12.75" x14ac:dyDescent="0.25">
      <c r="A31" s="184">
        <f t="shared" si="0"/>
        <v>2011</v>
      </c>
      <c r="B31" s="214">
        <v>231100</v>
      </c>
      <c r="D31" s="194">
        <v>236826</v>
      </c>
      <c r="E31" s="150"/>
      <c r="F31" s="185">
        <v>0.44159999999999999</v>
      </c>
      <c r="G31" s="186">
        <v>0.45090000000000002</v>
      </c>
      <c r="H31" s="187">
        <v>0.51803338115631203</v>
      </c>
      <c r="I31" s="188">
        <v>0.54749535534381266</v>
      </c>
      <c r="J31" s="38">
        <v>31.9</v>
      </c>
      <c r="K31" s="38">
        <v>30.1</v>
      </c>
      <c r="L31" s="207">
        <v>129802</v>
      </c>
      <c r="M31" s="208">
        <v>132977</v>
      </c>
      <c r="N31" s="209">
        <v>46.2</v>
      </c>
      <c r="O31" s="210">
        <v>150800</v>
      </c>
      <c r="P31" s="211">
        <v>152169</v>
      </c>
      <c r="Q31" s="210" t="s">
        <v>464</v>
      </c>
      <c r="R31" s="212">
        <v>52002</v>
      </c>
      <c r="S31" s="163"/>
      <c r="T31" s="163"/>
      <c r="V31" s="200"/>
      <c r="W31" s="162"/>
      <c r="X31" s="163"/>
      <c r="Y31" s="164"/>
      <c r="AA31" s="201"/>
    </row>
    <row r="32" spans="1:27" ht="12.75" x14ac:dyDescent="0.25">
      <c r="A32" s="184">
        <f t="shared" si="0"/>
        <v>2012</v>
      </c>
      <c r="B32" s="214">
        <v>239840</v>
      </c>
      <c r="D32" s="194">
        <v>245930</v>
      </c>
      <c r="E32" s="215"/>
      <c r="F32" s="185">
        <v>0.46</v>
      </c>
      <c r="G32" s="186">
        <v>0.47160000000000002</v>
      </c>
      <c r="H32" s="187">
        <v>0.52991736472536388</v>
      </c>
      <c r="I32" s="188">
        <v>0.55856551917751818</v>
      </c>
      <c r="J32" s="38">
        <v>32</v>
      </c>
      <c r="K32" s="38">
        <v>30.2</v>
      </c>
      <c r="L32" s="207">
        <v>125217</v>
      </c>
      <c r="M32" s="208">
        <v>128371</v>
      </c>
      <c r="N32" s="216">
        <v>45</v>
      </c>
      <c r="O32" s="210">
        <v>159195</v>
      </c>
      <c r="P32" s="211">
        <v>160639</v>
      </c>
      <c r="Q32" s="210" t="s">
        <v>465</v>
      </c>
      <c r="R32" s="212">
        <v>61507</v>
      </c>
      <c r="S32" s="163"/>
      <c r="T32" s="163"/>
      <c r="V32" s="200"/>
      <c r="W32" s="162"/>
      <c r="X32" s="163"/>
      <c r="Z32" s="163"/>
      <c r="AA32" s="201"/>
    </row>
    <row r="33" spans="1:31" ht="12.75" x14ac:dyDescent="0.25">
      <c r="A33" s="184">
        <f t="shared" si="0"/>
        <v>2013</v>
      </c>
      <c r="B33" s="214">
        <v>225784</v>
      </c>
      <c r="C33" s="137">
        <f>B33+7324</f>
        <v>233108</v>
      </c>
      <c r="D33" s="194">
        <v>231225</v>
      </c>
      <c r="E33" s="215">
        <f>D33+7367</f>
        <v>238592</v>
      </c>
      <c r="F33" s="185">
        <v>0.44</v>
      </c>
      <c r="G33" s="186">
        <v>0.45</v>
      </c>
      <c r="H33" s="187">
        <v>0.52</v>
      </c>
      <c r="I33" s="188">
        <v>0.55000000000000004</v>
      </c>
      <c r="J33" s="38">
        <v>32.4</v>
      </c>
      <c r="K33" s="38">
        <v>30.6</v>
      </c>
      <c r="L33" s="155">
        <v>121849</v>
      </c>
      <c r="M33" s="217">
        <v>124948</v>
      </c>
      <c r="N33" s="183">
        <v>44.2</v>
      </c>
      <c r="O33" s="202">
        <v>167123</v>
      </c>
      <c r="P33" s="199">
        <v>168682</v>
      </c>
      <c r="Q33" s="202" t="s">
        <v>466</v>
      </c>
      <c r="R33" s="206">
        <v>69540</v>
      </c>
      <c r="S33" s="163"/>
      <c r="T33" s="163"/>
      <c r="V33" s="200"/>
      <c r="W33" s="162"/>
      <c r="X33" s="163"/>
      <c r="AA33" s="201"/>
      <c r="AD33" s="163"/>
      <c r="AE33" s="163"/>
    </row>
    <row r="34" spans="1:31" x14ac:dyDescent="0.25">
      <c r="A34" s="184">
        <v>2014</v>
      </c>
      <c r="B34" s="214">
        <v>224878</v>
      </c>
      <c r="C34" s="137">
        <v>235315</v>
      </c>
      <c r="D34" s="194">
        <v>230770</v>
      </c>
      <c r="E34" s="215">
        <v>241292</v>
      </c>
      <c r="F34" s="185">
        <v>0.45</v>
      </c>
      <c r="G34" s="186">
        <v>0.45</v>
      </c>
      <c r="H34" s="187">
        <v>0.52</v>
      </c>
      <c r="I34" s="188">
        <v>0.55000000000000004</v>
      </c>
      <c r="J34" s="38">
        <v>32.6</v>
      </c>
      <c r="K34" s="38">
        <v>30.9</v>
      </c>
      <c r="L34" s="155">
        <v>120568</v>
      </c>
      <c r="M34" s="218">
        <v>123537</v>
      </c>
      <c r="N34" s="205">
        <v>44.1</v>
      </c>
      <c r="O34" s="203">
        <v>172026</v>
      </c>
      <c r="P34" s="219">
        <v>173731</v>
      </c>
      <c r="Q34" s="202">
        <v>75646</v>
      </c>
      <c r="R34" s="206">
        <v>76267</v>
      </c>
      <c r="S34" s="163"/>
      <c r="T34" s="163"/>
      <c r="V34" s="200"/>
      <c r="X34" s="163"/>
    </row>
    <row r="35" spans="1:31" x14ac:dyDescent="0.25">
      <c r="A35" s="184">
        <v>2015</v>
      </c>
      <c r="B35" s="220">
        <v>222664</v>
      </c>
      <c r="C35" s="221">
        <v>230364</v>
      </c>
      <c r="D35" s="222">
        <v>228565</v>
      </c>
      <c r="E35" s="223">
        <v>236316</v>
      </c>
      <c r="F35" s="224">
        <v>0.44</v>
      </c>
      <c r="G35" s="225">
        <v>0.45</v>
      </c>
      <c r="H35" s="226">
        <v>0.51</v>
      </c>
      <c r="I35" s="227">
        <v>0.53</v>
      </c>
      <c r="J35" s="228">
        <v>32.700000000000003</v>
      </c>
      <c r="K35" s="228">
        <v>31</v>
      </c>
      <c r="L35" s="229">
        <v>120731</v>
      </c>
      <c r="M35" s="230">
        <v>123668</v>
      </c>
      <c r="N35" s="231">
        <v>44.7</v>
      </c>
      <c r="O35" s="232">
        <v>187248</v>
      </c>
      <c r="P35" s="233">
        <v>188947</v>
      </c>
      <c r="Q35" s="234">
        <v>78725</v>
      </c>
      <c r="R35" s="235">
        <v>79386</v>
      </c>
      <c r="S35" s="163"/>
      <c r="T35" s="163"/>
      <c r="V35" s="163"/>
    </row>
    <row r="36" spans="1:31" x14ac:dyDescent="0.25">
      <c r="A36" s="184">
        <v>2016</v>
      </c>
      <c r="B36" s="413">
        <v>219549</v>
      </c>
      <c r="C36" s="413">
        <v>226614</v>
      </c>
      <c r="D36" s="414">
        <v>225612</v>
      </c>
      <c r="E36" s="415">
        <v>232725</v>
      </c>
      <c r="F36" s="416">
        <v>0.43</v>
      </c>
      <c r="G36" s="416">
        <v>0.44</v>
      </c>
      <c r="H36" s="416">
        <v>0.49</v>
      </c>
      <c r="I36" s="228">
        <v>0.52</v>
      </c>
      <c r="J36" s="228">
        <v>32.9</v>
      </c>
      <c r="K36" s="228">
        <v>31.2</v>
      </c>
      <c r="L36" s="229">
        <v>124768</v>
      </c>
      <c r="M36" s="230">
        <v>128043</v>
      </c>
      <c r="N36" s="231">
        <v>46.7</v>
      </c>
      <c r="O36" s="232">
        <v>189756</v>
      </c>
      <c r="P36" s="233">
        <v>191537</v>
      </c>
      <c r="Q36" s="234">
        <v>83937</v>
      </c>
      <c r="R36" s="235">
        <v>84662</v>
      </c>
      <c r="S36" s="163"/>
      <c r="T36" s="163"/>
      <c r="V36" s="163"/>
    </row>
    <row r="37" spans="1:31" x14ac:dyDescent="0.25">
      <c r="A37" s="417">
        <v>2017</v>
      </c>
      <c r="B37" s="428">
        <v>220582</v>
      </c>
      <c r="C37" s="418">
        <f>B37+7176</f>
        <v>227758</v>
      </c>
      <c r="D37" s="419">
        <v>226671</v>
      </c>
      <c r="E37" s="420">
        <f>D37+7244</f>
        <v>233915</v>
      </c>
      <c r="F37" s="421">
        <v>0.43</v>
      </c>
      <c r="G37" s="421">
        <v>0.44</v>
      </c>
      <c r="H37" s="422"/>
      <c r="I37" s="228"/>
      <c r="J37" s="429">
        <v>33</v>
      </c>
      <c r="K37" s="430">
        <v>31.4</v>
      </c>
      <c r="L37" s="422"/>
      <c r="M37" s="422"/>
      <c r="N37" s="423"/>
      <c r="O37" s="424"/>
      <c r="P37" s="425">
        <v>193950</v>
      </c>
      <c r="Q37" s="426"/>
      <c r="R37" s="427">
        <v>82345</v>
      </c>
      <c r="S37" s="163"/>
      <c r="T37" s="163"/>
      <c r="V37" s="163"/>
    </row>
    <row r="38" spans="1:31" ht="34.5" customHeight="1" x14ac:dyDescent="0.25"/>
    <row r="39" spans="1:31" x14ac:dyDescent="0.25">
      <c r="A39" s="544" t="s">
        <v>467</v>
      </c>
      <c r="B39" s="545"/>
      <c r="C39" s="545"/>
      <c r="D39" s="546"/>
      <c r="E39" s="546"/>
      <c r="F39" s="545"/>
      <c r="G39" s="545"/>
      <c r="H39" s="545"/>
      <c r="I39" s="545"/>
      <c r="J39" s="545"/>
      <c r="K39" s="545"/>
      <c r="L39" s="545"/>
      <c r="M39" s="545"/>
      <c r="N39" s="545"/>
      <c r="O39" s="545"/>
      <c r="P39" s="545"/>
      <c r="Q39" s="546"/>
      <c r="R39" s="546"/>
      <c r="S39" s="237"/>
      <c r="T39" s="237"/>
      <c r="U39" s="237"/>
    </row>
    <row r="40" spans="1:31" x14ac:dyDescent="0.25">
      <c r="B40" s="238"/>
    </row>
    <row r="41" spans="1:31" x14ac:dyDescent="0.25">
      <c r="A41" s="137" t="s">
        <v>551</v>
      </c>
    </row>
    <row r="42" spans="1:31" x14ac:dyDescent="0.25">
      <c r="A42" s="137" t="s">
        <v>468</v>
      </c>
    </row>
    <row r="43" spans="1:31" x14ac:dyDescent="0.25">
      <c r="A43" s="137" t="s">
        <v>469</v>
      </c>
      <c r="B43" s="239"/>
      <c r="C43" s="239"/>
      <c r="D43" s="239"/>
      <c r="E43" s="239"/>
      <c r="F43" s="239"/>
      <c r="G43" s="239"/>
      <c r="H43" s="239"/>
      <c r="I43" s="239"/>
      <c r="J43" s="239"/>
      <c r="K43" s="239"/>
      <c r="L43" s="239"/>
      <c r="M43" s="239"/>
      <c r="O43" s="239"/>
      <c r="P43" s="239"/>
    </row>
    <row r="44" spans="1:31" x14ac:dyDescent="0.25">
      <c r="A44" s="137" t="s">
        <v>470</v>
      </c>
      <c r="G44" s="163"/>
    </row>
    <row r="45" spans="1:31" x14ac:dyDescent="0.25">
      <c r="A45" s="137" t="s">
        <v>471</v>
      </c>
      <c r="E45" s="163"/>
    </row>
    <row r="46" spans="1:31" x14ac:dyDescent="0.25">
      <c r="A46" s="137" t="s">
        <v>472</v>
      </c>
    </row>
  </sheetData>
  <mergeCells count="21">
    <mergeCell ref="P3:P4"/>
    <mergeCell ref="Q3:Q4"/>
    <mergeCell ref="R3:R4"/>
    <mergeCell ref="A39:R39"/>
    <mergeCell ref="A2:A4"/>
    <mergeCell ref="O2:P2"/>
    <mergeCell ref="Q2:R2"/>
    <mergeCell ref="B3:C3"/>
    <mergeCell ref="D3:E3"/>
    <mergeCell ref="F3:G3"/>
    <mergeCell ref="H3:I3"/>
    <mergeCell ref="J3:J4"/>
    <mergeCell ref="K3:K4"/>
    <mergeCell ref="L3:L4"/>
    <mergeCell ref="M3:M4"/>
    <mergeCell ref="B2:E2"/>
    <mergeCell ref="F2:I2"/>
    <mergeCell ref="J2:K2"/>
    <mergeCell ref="L2:M2"/>
    <mergeCell ref="N2:N4"/>
    <mergeCell ref="O3:O4"/>
  </mergeCells>
  <pageMargins left="0.70000000000000007" right="0.70000000000000007" top="0.75000000000000011" bottom="0.75000000000000011" header="0.30000000000000004" footer="0.30000000000000004"/>
  <pageSetup paperSize="9" scale="74"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vt:i4>
      </vt:variant>
    </vt:vector>
  </HeadingPairs>
  <TitlesOfParts>
    <vt:vector size="16" baseType="lpstr">
      <vt:lpstr>A1</vt:lpstr>
      <vt:lpstr>A2</vt:lpstr>
      <vt:lpstr> A3</vt:lpstr>
      <vt:lpstr>A.4 </vt:lpstr>
      <vt:lpstr>A.5 </vt:lpstr>
      <vt:lpstr>A.6 </vt:lpstr>
      <vt:lpstr>A.7 identique</vt:lpstr>
      <vt:lpstr>A.8 </vt:lpstr>
      <vt:lpstr>A9</vt:lpstr>
      <vt:lpstr>A10</vt:lpstr>
      <vt:lpstr> A11</vt:lpstr>
      <vt:lpstr> A12</vt:lpstr>
      <vt:lpstr> A13</vt:lpstr>
      <vt:lpstr> A14</vt:lpstr>
      <vt:lpstr> A15 identique</vt:lpstr>
      <vt:lpstr>' A12'!Zone_d_impression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Floriane Varieras</dc:creator>
  <cp:lastModifiedBy>Utilisateur Windows</cp:lastModifiedBy>
  <cp:lastPrinted>2018-11-08T16:08:54Z</cp:lastPrinted>
  <dcterms:created xsi:type="dcterms:W3CDTF">2018-07-10T07:04:29Z</dcterms:created>
  <dcterms:modified xsi:type="dcterms:W3CDTF">2019-05-20T14:37:18Z</dcterms:modified>
</cp:coreProperties>
</file>