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pulation&amp;Societes\Soumissions\2022\2022_BeauchminIchouSimon_corrected\"/>
    </mc:Choice>
  </mc:AlternateContent>
  <xr:revisionPtr revIDLastSave="0" documentId="8_{3827A3EF-F052-4ED5-A580-8E0C43CBF3A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Figure 1" sheetId="14" r:id="rId1"/>
    <sheet name="Figure 2" sheetId="13" r:id="rId2"/>
    <sheet name="Figure 3" sheetId="15" r:id="rId3"/>
    <sheet name="Tableau 1" sheetId="16" r:id="rId4"/>
    <sheet name="Tableau 2" sheetId="17" r:id="rId5"/>
  </sheets>
  <definedNames>
    <definedName name="OLE_LINK1" localSheetId="4">'Tableau 2'!$A$7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7" l="1"/>
  <c r="B14" i="17"/>
  <c r="D11" i="17"/>
  <c r="C11" i="17"/>
  <c r="B11" i="17"/>
  <c r="C19" i="16"/>
  <c r="B19" i="16"/>
  <c r="D18" i="16"/>
  <c r="C18" i="16"/>
  <c r="B18" i="16"/>
  <c r="C17" i="16"/>
  <c r="B17" i="16"/>
  <c r="D14" i="16"/>
  <c r="C14" i="16"/>
  <c r="B14" i="16"/>
</calcChain>
</file>

<file path=xl/sharedStrings.xml><?xml version="1.0" encoding="utf-8"?>
<sst xmlns="http://schemas.openxmlformats.org/spreadsheetml/2006/main" count="105" uniqueCount="66">
  <si>
    <t>Figure 1. Progression du taux de diplômés du supérieur d’une génération à l’autre</t>
  </si>
  <si>
    <t>(Cris Beauchemin, Mathieu Ichou et Patrick Simon, Population &amp; Sociétés, n° 602, INED, juillet-août 2022)</t>
  </si>
  <si>
    <t>Source : Enquête Trajectoires et Origines 2 (TeO2), Ined-Insee, 2019-2020.</t>
  </si>
  <si>
    <t>Note : voir l’encadré 2 pour les définitions des catégories et les méthodes.</t>
  </si>
  <si>
    <t>Taux de diplômés du supérieur</t>
  </si>
  <si>
    <t>Parents</t>
  </si>
  <si>
    <t>Enfants</t>
  </si>
  <si>
    <t>Reste de la population (G4+)
                           Leurs parents</t>
  </si>
  <si>
    <t>Petits-enfants d'immigrés (G3)
                       Leurs parents (G2)</t>
  </si>
  <si>
    <t>Enfants de couples mixtes (G2,5)
                                   Leurs parents</t>
  </si>
  <si>
    <t>Enfants d'immigrés (G2)
          Leurs parents (G1)</t>
  </si>
  <si>
    <t>Champ : France métropolitaine, Individus « enfants » âgés de 30 à 59 ans.</t>
  </si>
  <si>
    <t>Catégorie</t>
  </si>
  <si>
    <t>Reste de la population (G4+)</t>
  </si>
  <si>
    <t>UE (G3)</t>
  </si>
  <si>
    <t>Reste de l'UE</t>
  </si>
  <si>
    <t>Autres pays d'Afrique</t>
  </si>
  <si>
    <t>Autres pays d'Asie</t>
  </si>
  <si>
    <t>Turquie, Moyen Orient</t>
  </si>
  <si>
    <t>Maghreb</t>
  </si>
  <si>
    <t>Europe du Sud</t>
  </si>
  <si>
    <t>Couple parental immigré</t>
  </si>
  <si>
    <t>Couple parental mixte</t>
  </si>
  <si>
    <t>Figure 2. Progression du taux de diplômés du supérieur d’une génération à l’autre selon l’origine géographique et la mixité des origines</t>
  </si>
  <si>
    <t>Figure 3. Taux de diplômés du supérieur selon le sexe et l’origine géographique</t>
  </si>
  <si>
    <t>Tableau 1. Proportion de répondants qui ont un diplôme plus élevé que celui de leurs parents, par génération, origine et sexe (%)</t>
  </si>
  <si>
    <t>Note : voir l’encadré 2 pour les définitions des catégories et les méthodes. Entre parenthèses, les résultats pour les groupes dont les effectifs dans l’enquête sont inférieurs à 100 : ils doivent être interprétés avec prudence.</t>
  </si>
  <si>
    <t>Hommes</t>
  </si>
  <si>
    <t>Femmes</t>
  </si>
  <si>
    <t>Ensemble</t>
  </si>
  <si>
    <t>Ensemble G2 (n=2827)</t>
  </si>
  <si>
    <t>G2 Maghreb (n=1233)</t>
  </si>
  <si>
    <t>G2 Autres pays d'Afrique (n=329)</t>
  </si>
  <si>
    <t>G2 Turquie/Moyen-Orient (n=266)</t>
  </si>
  <si>
    <t>G2 Autres pays d'Asie (n=270)</t>
  </si>
  <si>
    <t>G2 Europe du Sud (n=629)</t>
  </si>
  <si>
    <t>G2 Autre UE27 (n=41)</t>
  </si>
  <si>
    <t>Ensemble G2,5 (n=2073)</t>
  </si>
  <si>
    <t>G2,5 Maghreb (n=478)</t>
  </si>
  <si>
    <t>G2,5 Autres pays d'Afrique (n=189)</t>
  </si>
  <si>
    <t>G2,5 Turquie/Moyen-Orient (n=34)</t>
  </si>
  <si>
    <t>G2,5 Autres pays d'Asie (n=158)</t>
  </si>
  <si>
    <t>G2,5 Europe du Sud (n=676)</t>
  </si>
  <si>
    <t>G2,5 Autre UE27 (n=278)</t>
  </si>
  <si>
    <t>Ensemble G3 (n=522)</t>
  </si>
  <si>
    <t>G3 UE (n=440)</t>
  </si>
  <si>
    <t>Ensemble G4+ (n=5108)</t>
  </si>
  <si>
    <t>Total (n=10530)</t>
  </si>
  <si>
    <t>Tableau 2. Proportion de diplômés du supérieur qui exercent une profession intermédiaire ou supérieure au moment de l’enquête, par génération, origine et sexe (%)</t>
  </si>
  <si>
    <t>Ensemble G2 et G2,5 (n=2138)</t>
  </si>
  <si>
    <t>G2 et G2,5 Maghreb (n=625)</t>
  </si>
  <si>
    <t>G2 et G2,5 Autres pays d'Afrique (n=277)</t>
  </si>
  <si>
    <t>G2 et G2,5 Turquie/Moyen-Orient (n=97)</t>
  </si>
  <si>
    <t>G2 et G2,5 Autres pays d'Asie (n=295)</t>
  </si>
  <si>
    <t>G2 et G2,5 Europe du Sud (n=500)</t>
  </si>
  <si>
    <t>G2 et G2,5 Autre UE27 (n=153)</t>
  </si>
  <si>
    <t>G3 UE (n=227)</t>
  </si>
  <si>
    <t>Total (n=5095)</t>
  </si>
  <si>
    <t>Ensemble G3 (n=271)</t>
  </si>
  <si>
    <t>Ensemble G4+ (n=2686)</t>
  </si>
  <si>
    <t xml:space="preserve">Hommes </t>
  </si>
  <si>
    <t>Lecture : 73 % des descendants d’immigrés de la deuxième génération (ensemble G2) ont un diplôme supérieur au plus haut diplôme de leurs parents.</t>
  </si>
  <si>
    <t>Lecture : parmi les descendants d’un ou deux parents immigrés (ensemble G2 et G2,5) diplômés du supérieur, 74 % exercent une profession intermédiaire ou supérieure.</t>
  </si>
  <si>
    <t>Lecture : 29,1 % des fils d’immigrés du Maghreb ont un diplôme du supérieur, tandis que 34,5 % des filles d’immigrés du Maghreb ont atteint ce niveau ; en cas de couple parental mixte, les proportions sont respectivement 37,9 % et 39,6 %.</t>
  </si>
  <si>
    <t>Lecture : 32,4% des enfants d’immigrés d’Europe du Sud ont un diplôme du supérieur, tandis que seuls 2 % de leurs parents ont atteint un tel niveau ; en cas de couple parental mixte, les proportions sont respectivement 38,6 % et 13,7 %.</t>
  </si>
  <si>
    <t>Lecture : 32,5 % des enfants d’immigrés (G2) ont un diplôme du supérieur, tandis que seuls 5 % de leurs parents ont atteint un tel niveau.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</si>
</sst>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164" fontId="0" fillId="0" borderId="4" xfId="4" applyNumberFormat="1" applyFont="1" applyFill="1" applyBorder="1" applyAlignment="1">
      <alignment horizontal="center" vertical="center"/>
    </xf>
    <xf numFmtId="164" fontId="0" fillId="0" borderId="5" xfId="4" applyNumberFormat="1" applyFont="1" applyFill="1" applyBorder="1" applyAlignment="1">
      <alignment horizontal="center" vertical="center"/>
    </xf>
    <xf numFmtId="164" fontId="0" fillId="0" borderId="1" xfId="4" applyNumberFormat="1" applyFont="1" applyFill="1" applyBorder="1" applyAlignment="1">
      <alignment horizontal="center" vertical="center" wrapText="1"/>
    </xf>
    <xf numFmtId="164" fontId="0" fillId="0" borderId="1" xfId="4" applyNumberFormat="1" applyFont="1" applyFill="1" applyBorder="1" applyAlignment="1">
      <alignment horizontal="center" vertical="center"/>
    </xf>
    <xf numFmtId="164" fontId="0" fillId="0" borderId="2" xfId="4" applyNumberFormat="1" applyFont="1" applyFill="1" applyBorder="1" applyAlignment="1">
      <alignment horizontal="center" vertical="center" wrapText="1"/>
    </xf>
    <xf numFmtId="164" fontId="0" fillId="0" borderId="2" xfId="4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64" fontId="0" fillId="0" borderId="6" xfId="4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3" xfId="4" applyNumberFormat="1" applyFont="1" applyFill="1" applyBorder="1" applyAlignment="1">
      <alignment horizontal="center" vertical="center" wrapText="1"/>
    </xf>
    <xf numFmtId="164" fontId="0" fillId="0" borderId="4" xfId="4" applyNumberFormat="1" applyFont="1" applyFill="1" applyBorder="1" applyAlignment="1">
      <alignment horizontal="center" vertical="center" wrapText="1"/>
    </xf>
    <xf numFmtId="164" fontId="0" fillId="0" borderId="5" xfId="4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4" fontId="10" fillId="0" borderId="0" xfId="4" applyNumberFormat="1" applyFont="1" applyBorder="1" applyAlignment="1">
      <alignment horizontal="right" vertical="center" indent="1"/>
    </xf>
    <xf numFmtId="164" fontId="0" fillId="0" borderId="3" xfId="0" applyNumberFormat="1" applyBorder="1" applyAlignment="1">
      <alignment horizontal="righ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/>
    <xf numFmtId="164" fontId="0" fillId="0" borderId="5" xfId="0" applyNumberFormat="1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/>
    <xf numFmtId="164" fontId="0" fillId="0" borderId="2" xfId="0" applyNumberFormat="1" applyBorder="1" applyAlignment="1">
      <alignment horizontal="right" vertical="center" wrapText="1"/>
    </xf>
    <xf numFmtId="1" fontId="0" fillId="0" borderId="13" xfId="0" applyNumberFormat="1" applyBorder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5" fontId="0" fillId="3" borderId="0" xfId="0" applyNumberFormat="1" applyFill="1" applyAlignment="1">
      <alignment horizontal="right" vertical="center" wrapText="1"/>
    </xf>
    <xf numFmtId="165" fontId="0" fillId="3" borderId="13" xfId="0" applyNumberForma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0" fillId="0" borderId="13" xfId="0" applyNumberFormat="1" applyBorder="1" applyAlignment="1">
      <alignment horizontal="right" vertical="center" wrapText="1"/>
    </xf>
    <xf numFmtId="165" fontId="9" fillId="3" borderId="13" xfId="0" applyNumberFormat="1" applyFont="1" applyFill="1" applyBorder="1" applyAlignment="1">
      <alignment horizontal="right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8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 wrapText="1"/>
    </xf>
    <xf numFmtId="165" fontId="0" fillId="3" borderId="7" xfId="0" applyNumberFormat="1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ourcentage" xfId="4" builtinId="5"/>
    <cellStyle name="Pourcentage 1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c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zoomScale="70" zoomScaleNormal="70" workbookViewId="0">
      <selection activeCell="G9" sqref="G9"/>
    </sheetView>
  </sheetViews>
  <sheetFormatPr baseColWidth="10" defaultRowHeight="14.5" x14ac:dyDescent="0.35"/>
  <cols>
    <col min="1" max="1" width="39.81640625" customWidth="1"/>
    <col min="2" max="3" width="18.54296875" customWidth="1"/>
    <col min="4" max="50" width="8.453125" customWidth="1"/>
  </cols>
  <sheetData>
    <row r="1" spans="1:7" s="2" customFormat="1" ht="44.5" customHeight="1" x14ac:dyDescent="0.35">
      <c r="A1" s="89" t="s">
        <v>0</v>
      </c>
      <c r="B1" s="90"/>
      <c r="C1" s="91"/>
      <c r="D1" s="4"/>
    </row>
    <row r="2" spans="1:7" s="1" customFormat="1" ht="30" customHeight="1" x14ac:dyDescent="0.35">
      <c r="A2" s="92" t="s">
        <v>1</v>
      </c>
      <c r="B2" s="93"/>
      <c r="C2" s="94"/>
      <c r="D2" s="5"/>
    </row>
    <row r="3" spans="1:7" s="1" customFormat="1" ht="30" customHeight="1" x14ac:dyDescent="0.35">
      <c r="A3" s="95" t="s">
        <v>11</v>
      </c>
      <c r="B3" s="96"/>
      <c r="C3" s="97"/>
      <c r="D3" s="5"/>
    </row>
    <row r="4" spans="1:7" s="1" customFormat="1" ht="30" customHeight="1" x14ac:dyDescent="0.35">
      <c r="A4" s="95" t="s">
        <v>2</v>
      </c>
      <c r="B4" s="96"/>
      <c r="C4" s="97"/>
      <c r="D4" s="5"/>
    </row>
    <row r="5" spans="1:7" s="1" customFormat="1" ht="30" customHeight="1" x14ac:dyDescent="0.35">
      <c r="A5" s="95" t="s">
        <v>3</v>
      </c>
      <c r="B5" s="96"/>
      <c r="C5" s="97"/>
      <c r="D5" s="5"/>
    </row>
    <row r="6" spans="1:7" s="1" customFormat="1" ht="32" customHeight="1" x14ac:dyDescent="0.35">
      <c r="A6" s="98" t="s">
        <v>65</v>
      </c>
      <c r="B6" s="99"/>
      <c r="C6" s="100"/>
      <c r="D6" s="3"/>
    </row>
    <row r="7" spans="1:7" s="1" customFormat="1" ht="32" customHeight="1" x14ac:dyDescent="0.35">
      <c r="A7" s="12"/>
      <c r="B7" s="87" t="s">
        <v>4</v>
      </c>
      <c r="C7" s="88"/>
      <c r="D7" s="3"/>
    </row>
    <row r="8" spans="1:7" s="1" customFormat="1" ht="38.5" customHeight="1" x14ac:dyDescent="0.35">
      <c r="A8" s="19" t="s">
        <v>12</v>
      </c>
      <c r="B8" s="10" t="s">
        <v>5</v>
      </c>
      <c r="C8" s="9" t="s">
        <v>6</v>
      </c>
      <c r="D8" s="3"/>
    </row>
    <row r="9" spans="1:7" s="6" customFormat="1" ht="38.5" customHeight="1" x14ac:dyDescent="0.35">
      <c r="A9" s="7" t="s">
        <v>7</v>
      </c>
      <c r="B9" s="13">
        <v>0.19840000000000002</v>
      </c>
      <c r="C9" s="16">
        <v>0.43119999999999997</v>
      </c>
      <c r="D9" s="3"/>
    </row>
    <row r="10" spans="1:7" s="6" customFormat="1" ht="38.5" customHeight="1" x14ac:dyDescent="0.35">
      <c r="A10" s="7" t="s">
        <v>8</v>
      </c>
      <c r="B10" s="13">
        <v>0.21</v>
      </c>
      <c r="C10" s="16">
        <v>0.43810000000000004</v>
      </c>
      <c r="D10" s="3"/>
      <c r="F10" s="49"/>
      <c r="G10" s="49"/>
    </row>
    <row r="11" spans="1:7" ht="38.5" customHeight="1" x14ac:dyDescent="0.35">
      <c r="A11" s="7" t="s">
        <v>9</v>
      </c>
      <c r="B11" s="13">
        <v>0.22</v>
      </c>
      <c r="C11" s="16">
        <v>0.43</v>
      </c>
      <c r="F11" s="49"/>
      <c r="G11" s="49"/>
    </row>
    <row r="12" spans="1:7" ht="38.5" customHeight="1" x14ac:dyDescent="0.35">
      <c r="A12" s="8" t="s">
        <v>10</v>
      </c>
      <c r="B12" s="14">
        <v>0.05</v>
      </c>
      <c r="C12" s="18">
        <v>0.32520000000000004</v>
      </c>
      <c r="F12" s="49"/>
      <c r="G12" s="49"/>
    </row>
  </sheetData>
  <mergeCells count="7">
    <mergeCell ref="B7:C7"/>
    <mergeCell ref="A1:C1"/>
    <mergeCell ref="A2:C2"/>
    <mergeCell ref="A3:C3"/>
    <mergeCell ref="A6:C6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opLeftCell="A11" zoomScale="70" zoomScaleNormal="70" workbookViewId="0">
      <selection activeCell="M14" sqref="M14"/>
    </sheetView>
  </sheetViews>
  <sheetFormatPr baseColWidth="10" defaultRowHeight="14.5" x14ac:dyDescent="0.35"/>
  <cols>
    <col min="1" max="1" width="39.81640625" customWidth="1"/>
    <col min="2" max="5" width="18.54296875" customWidth="1"/>
    <col min="6" max="52" width="8.453125" customWidth="1"/>
  </cols>
  <sheetData>
    <row r="1" spans="1:6" s="2" customFormat="1" ht="44.5" customHeight="1" x14ac:dyDescent="0.35">
      <c r="A1" s="89" t="s">
        <v>23</v>
      </c>
      <c r="B1" s="90"/>
      <c r="C1" s="90"/>
      <c r="D1" s="90"/>
      <c r="E1" s="91"/>
      <c r="F1" s="4"/>
    </row>
    <row r="2" spans="1:6" s="1" customFormat="1" ht="25" customHeight="1" x14ac:dyDescent="0.35">
      <c r="A2" s="92" t="s">
        <v>1</v>
      </c>
      <c r="B2" s="93"/>
      <c r="C2" s="93"/>
      <c r="D2" s="93"/>
      <c r="E2" s="94"/>
      <c r="F2" s="5"/>
    </row>
    <row r="3" spans="1:6" s="1" customFormat="1" ht="30" customHeight="1" x14ac:dyDescent="0.35">
      <c r="A3" s="95" t="s">
        <v>11</v>
      </c>
      <c r="B3" s="96"/>
      <c r="C3" s="96"/>
      <c r="D3" s="96"/>
      <c r="E3" s="97"/>
      <c r="F3" s="5"/>
    </row>
    <row r="4" spans="1:6" s="1" customFormat="1" ht="30" customHeight="1" x14ac:dyDescent="0.35">
      <c r="A4" s="95" t="s">
        <v>2</v>
      </c>
      <c r="B4" s="96"/>
      <c r="C4" s="96"/>
      <c r="D4" s="96"/>
      <c r="E4" s="97"/>
      <c r="F4" s="5"/>
    </row>
    <row r="5" spans="1:6" s="1" customFormat="1" ht="30" customHeight="1" x14ac:dyDescent="0.35">
      <c r="A5" s="95" t="s">
        <v>3</v>
      </c>
      <c r="B5" s="96"/>
      <c r="C5" s="96"/>
      <c r="D5" s="96"/>
      <c r="E5" s="97"/>
      <c r="F5" s="5"/>
    </row>
    <row r="6" spans="1:6" s="1" customFormat="1" ht="60" customHeight="1" x14ac:dyDescent="0.35">
      <c r="A6" s="98" t="s">
        <v>64</v>
      </c>
      <c r="B6" s="99"/>
      <c r="C6" s="99"/>
      <c r="D6" s="99"/>
      <c r="E6" s="100"/>
      <c r="F6" s="3"/>
    </row>
    <row r="7" spans="1:6" s="1" customFormat="1" ht="60" customHeight="1" x14ac:dyDescent="0.35">
      <c r="A7" s="12"/>
      <c r="B7" s="87" t="s">
        <v>4</v>
      </c>
      <c r="C7" s="103"/>
      <c r="D7" s="103"/>
      <c r="E7" s="88"/>
      <c r="F7" s="3"/>
    </row>
    <row r="8" spans="1:6" s="1" customFormat="1" ht="60" customHeight="1" x14ac:dyDescent="0.35">
      <c r="A8" s="11"/>
      <c r="B8" s="101" t="s">
        <v>21</v>
      </c>
      <c r="C8" s="102"/>
      <c r="D8" s="101" t="s">
        <v>22</v>
      </c>
      <c r="E8" s="102"/>
      <c r="F8" s="3"/>
    </row>
    <row r="9" spans="1:6" s="1" customFormat="1" ht="38.5" customHeight="1" x14ac:dyDescent="0.35">
      <c r="A9" s="20" t="s">
        <v>12</v>
      </c>
      <c r="B9" s="25" t="s">
        <v>5</v>
      </c>
      <c r="C9" s="21" t="s">
        <v>6</v>
      </c>
      <c r="D9" s="25" t="s">
        <v>5</v>
      </c>
      <c r="E9" s="22" t="s">
        <v>6</v>
      </c>
      <c r="F9" s="3"/>
    </row>
    <row r="10" spans="1:6" s="6" customFormat="1" ht="36" customHeight="1" x14ac:dyDescent="0.35">
      <c r="A10" s="23" t="s">
        <v>13</v>
      </c>
      <c r="B10" s="50">
        <v>0.19819999999999999</v>
      </c>
      <c r="C10" s="51">
        <v>0.43090000000000001</v>
      </c>
      <c r="D10" s="50">
        <v>0.19819999999999999</v>
      </c>
      <c r="E10" s="57">
        <v>0.43090000000000001</v>
      </c>
      <c r="F10" s="3"/>
    </row>
    <row r="11" spans="1:6" s="6" customFormat="1" ht="36" customHeight="1" x14ac:dyDescent="0.35">
      <c r="A11" s="7" t="s">
        <v>14</v>
      </c>
      <c r="B11" s="52">
        <v>0.19439999999999999</v>
      </c>
      <c r="C11" s="53">
        <v>0.44500000000000001</v>
      </c>
      <c r="D11" s="52">
        <v>0.19439999999999999</v>
      </c>
      <c r="E11" s="58">
        <v>0.44500000000000001</v>
      </c>
      <c r="F11" s="3"/>
    </row>
    <row r="12" spans="1:6" ht="36" customHeight="1" x14ac:dyDescent="0.35">
      <c r="A12" s="7"/>
      <c r="B12" s="13"/>
      <c r="C12" s="54"/>
      <c r="D12" s="13"/>
      <c r="E12" s="59"/>
    </row>
    <row r="13" spans="1:6" ht="36" customHeight="1" x14ac:dyDescent="0.35">
      <c r="A13" s="7" t="s">
        <v>15</v>
      </c>
      <c r="B13" s="52">
        <v>0.34300000000000003</v>
      </c>
      <c r="C13" s="53">
        <v>0.41570000000000001</v>
      </c>
      <c r="D13" s="52">
        <v>0.316</v>
      </c>
      <c r="E13" s="58">
        <v>0.50160000000000005</v>
      </c>
    </row>
    <row r="14" spans="1:6" ht="36" customHeight="1" x14ac:dyDescent="0.35">
      <c r="A14" s="7" t="s">
        <v>16</v>
      </c>
      <c r="B14" s="52">
        <v>0.26069999999999999</v>
      </c>
      <c r="C14" s="53">
        <v>0.49659999999999999</v>
      </c>
      <c r="D14" s="52">
        <v>0.40179999999999999</v>
      </c>
      <c r="E14" s="58">
        <v>0.48659999999999998</v>
      </c>
    </row>
    <row r="15" spans="1:6" ht="36" customHeight="1" x14ac:dyDescent="0.35">
      <c r="A15" s="7" t="s">
        <v>17</v>
      </c>
      <c r="B15" s="52">
        <v>0.2082</v>
      </c>
      <c r="C15" s="53">
        <v>0.52290000000000003</v>
      </c>
      <c r="D15" s="52">
        <v>0.42170000000000002</v>
      </c>
      <c r="E15" s="58">
        <v>0.64190000000000003</v>
      </c>
    </row>
    <row r="16" spans="1:6" ht="36" customHeight="1" x14ac:dyDescent="0.35">
      <c r="A16" s="29" t="s">
        <v>18</v>
      </c>
      <c r="B16" s="52">
        <v>5.1400000000000001E-2</v>
      </c>
      <c r="C16" s="53">
        <v>0.1827</v>
      </c>
      <c r="D16" s="52">
        <v>0.62009999999999998</v>
      </c>
      <c r="E16" s="58">
        <v>0.61360000000000003</v>
      </c>
    </row>
    <row r="17" spans="1:5" ht="36" customHeight="1" x14ac:dyDescent="0.35">
      <c r="A17" s="29" t="s">
        <v>19</v>
      </c>
      <c r="B17" s="52">
        <v>3.27E-2</v>
      </c>
      <c r="C17" s="53">
        <v>0.31850000000000001</v>
      </c>
      <c r="D17" s="52">
        <v>0.15670000000000001</v>
      </c>
      <c r="E17" s="58">
        <v>0.38769999999999999</v>
      </c>
    </row>
    <row r="18" spans="1:5" ht="36" customHeight="1" x14ac:dyDescent="0.35">
      <c r="A18" s="30" t="s">
        <v>20</v>
      </c>
      <c r="B18" s="55">
        <v>2.0299999999999999E-2</v>
      </c>
      <c r="C18" s="56">
        <v>0.3236</v>
      </c>
      <c r="D18" s="55">
        <v>0.1368</v>
      </c>
      <c r="E18" s="60">
        <v>0.38550000000000001</v>
      </c>
    </row>
  </sheetData>
  <mergeCells count="9">
    <mergeCell ref="A6:E6"/>
    <mergeCell ref="B8:C8"/>
    <mergeCell ref="D8:E8"/>
    <mergeCell ref="B7:E7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opLeftCell="A12" zoomScale="70" zoomScaleNormal="70" workbookViewId="0">
      <selection activeCell="G21" sqref="G21"/>
    </sheetView>
  </sheetViews>
  <sheetFormatPr baseColWidth="10" defaultRowHeight="14.5" x14ac:dyDescent="0.35"/>
  <cols>
    <col min="1" max="1" width="39.81640625" customWidth="1"/>
    <col min="2" max="5" width="18.54296875" customWidth="1"/>
    <col min="6" max="52" width="8.453125" customWidth="1"/>
  </cols>
  <sheetData>
    <row r="1" spans="1:6" s="2" customFormat="1" ht="44.5" customHeight="1" x14ac:dyDescent="0.35">
      <c r="A1" s="89" t="s">
        <v>24</v>
      </c>
      <c r="B1" s="90"/>
      <c r="C1" s="90"/>
      <c r="D1" s="90"/>
      <c r="E1" s="91"/>
      <c r="F1" s="4"/>
    </row>
    <row r="2" spans="1:6" s="1" customFormat="1" ht="25" customHeight="1" x14ac:dyDescent="0.35">
      <c r="A2" s="92" t="s">
        <v>1</v>
      </c>
      <c r="B2" s="93"/>
      <c r="C2" s="93"/>
      <c r="D2" s="93"/>
      <c r="E2" s="94"/>
      <c r="F2" s="5"/>
    </row>
    <row r="3" spans="1:6" s="1" customFormat="1" ht="30" customHeight="1" x14ac:dyDescent="0.35">
      <c r="A3" s="95" t="s">
        <v>11</v>
      </c>
      <c r="B3" s="96"/>
      <c r="C3" s="96"/>
      <c r="D3" s="96"/>
      <c r="E3" s="97"/>
      <c r="F3" s="5"/>
    </row>
    <row r="4" spans="1:6" s="1" customFormat="1" ht="30" customHeight="1" x14ac:dyDescent="0.35">
      <c r="A4" s="95" t="s">
        <v>2</v>
      </c>
      <c r="B4" s="96"/>
      <c r="C4" s="96"/>
      <c r="D4" s="96"/>
      <c r="E4" s="97"/>
      <c r="F4" s="5"/>
    </row>
    <row r="5" spans="1:6" s="1" customFormat="1" ht="30" customHeight="1" x14ac:dyDescent="0.35">
      <c r="A5" s="95" t="s">
        <v>3</v>
      </c>
      <c r="B5" s="96"/>
      <c r="C5" s="96"/>
      <c r="D5" s="96"/>
      <c r="E5" s="97"/>
      <c r="F5" s="5"/>
    </row>
    <row r="6" spans="1:6" s="1" customFormat="1" ht="60" customHeight="1" x14ac:dyDescent="0.35">
      <c r="A6" s="98" t="s">
        <v>63</v>
      </c>
      <c r="B6" s="99"/>
      <c r="C6" s="99"/>
      <c r="D6" s="99"/>
      <c r="E6" s="100"/>
      <c r="F6" s="3"/>
    </row>
    <row r="7" spans="1:6" s="1" customFormat="1" ht="60" customHeight="1" x14ac:dyDescent="0.35">
      <c r="A7" s="12"/>
      <c r="B7" s="87" t="s">
        <v>4</v>
      </c>
      <c r="C7" s="103"/>
      <c r="D7" s="103"/>
      <c r="E7" s="88"/>
      <c r="F7" s="3"/>
    </row>
    <row r="8" spans="1:6" s="1" customFormat="1" ht="60" customHeight="1" x14ac:dyDescent="0.35">
      <c r="A8" s="11"/>
      <c r="B8" s="101" t="s">
        <v>21</v>
      </c>
      <c r="C8" s="102"/>
      <c r="D8" s="101" t="s">
        <v>22</v>
      </c>
      <c r="E8" s="102"/>
      <c r="F8" s="3"/>
    </row>
    <row r="9" spans="1:6" s="1" customFormat="1" ht="38.5" customHeight="1" x14ac:dyDescent="0.35">
      <c r="A9" s="20" t="s">
        <v>12</v>
      </c>
      <c r="B9" s="25" t="s">
        <v>60</v>
      </c>
      <c r="C9" s="21" t="s">
        <v>28</v>
      </c>
      <c r="D9" s="25" t="s">
        <v>27</v>
      </c>
      <c r="E9" s="22" t="s">
        <v>28</v>
      </c>
      <c r="F9" s="3"/>
    </row>
    <row r="10" spans="1:6" s="6" customFormat="1" ht="36" customHeight="1" x14ac:dyDescent="0.35">
      <c r="A10" s="23" t="s">
        <v>13</v>
      </c>
      <c r="B10" s="26">
        <v>0.38800000000000001</v>
      </c>
      <c r="C10" s="24">
        <v>0.47139999999999999</v>
      </c>
      <c r="D10" s="26">
        <v>0.38800000000000001</v>
      </c>
      <c r="E10" s="24">
        <v>0.47139999999999999</v>
      </c>
      <c r="F10" s="3"/>
    </row>
    <row r="11" spans="1:6" s="6" customFormat="1" ht="36" customHeight="1" x14ac:dyDescent="0.35">
      <c r="A11" s="7" t="s">
        <v>14</v>
      </c>
      <c r="B11" s="27">
        <v>0.40639999999999998</v>
      </c>
      <c r="C11" s="15">
        <v>0.47910000000000003</v>
      </c>
      <c r="D11" s="27">
        <v>0.40639999999999998</v>
      </c>
      <c r="E11" s="15">
        <v>0.47910000000000003</v>
      </c>
      <c r="F11" s="3"/>
    </row>
    <row r="12" spans="1:6" ht="36" customHeight="1" x14ac:dyDescent="0.35">
      <c r="A12" s="7"/>
      <c r="B12" s="13"/>
      <c r="C12" s="16"/>
      <c r="D12" s="13"/>
      <c r="E12" s="16"/>
    </row>
    <row r="13" spans="1:6" ht="36" customHeight="1" x14ac:dyDescent="0.35">
      <c r="A13" s="7" t="s">
        <v>15</v>
      </c>
      <c r="B13" s="27">
        <v>0.38059999999999999</v>
      </c>
      <c r="C13" s="15">
        <v>0.48320000000000002</v>
      </c>
      <c r="D13" s="27">
        <v>0.43690000000000001</v>
      </c>
      <c r="E13" s="15">
        <v>0.56669999999999998</v>
      </c>
    </row>
    <row r="14" spans="1:6" ht="36" customHeight="1" x14ac:dyDescent="0.35">
      <c r="A14" s="7" t="s">
        <v>16</v>
      </c>
      <c r="B14" s="13">
        <v>0.49009999999999998</v>
      </c>
      <c r="C14" s="16">
        <v>0.49890000000000001</v>
      </c>
      <c r="D14" s="13">
        <v>0.59</v>
      </c>
      <c r="E14" s="16">
        <v>0.40100000000000002</v>
      </c>
    </row>
    <row r="15" spans="1:6" ht="36" customHeight="1" x14ac:dyDescent="0.35">
      <c r="A15" s="7" t="s">
        <v>17</v>
      </c>
      <c r="B15" s="27">
        <v>0.39729999999999999</v>
      </c>
      <c r="C15" s="15">
        <v>0.65959999999999996</v>
      </c>
      <c r="D15" s="27">
        <v>0.58389999999999997</v>
      </c>
      <c r="E15" s="15">
        <v>0.6845</v>
      </c>
    </row>
    <row r="16" spans="1:6" ht="36" customHeight="1" x14ac:dyDescent="0.35">
      <c r="A16" s="29" t="s">
        <v>18</v>
      </c>
      <c r="B16" s="27">
        <v>0.16300000000000001</v>
      </c>
      <c r="C16" s="15">
        <v>0.19889999999999999</v>
      </c>
      <c r="D16" s="27">
        <v>0.54659999999999997</v>
      </c>
      <c r="E16" s="15">
        <v>0.64900000000000002</v>
      </c>
    </row>
    <row r="17" spans="1:5" ht="36" customHeight="1" x14ac:dyDescent="0.35">
      <c r="A17" s="29" t="s">
        <v>19</v>
      </c>
      <c r="B17" s="27">
        <v>0.29089999999999999</v>
      </c>
      <c r="C17" s="15">
        <v>0.34489999999999998</v>
      </c>
      <c r="D17" s="27">
        <v>0.379</v>
      </c>
      <c r="E17" s="15">
        <v>0.39550000000000002</v>
      </c>
    </row>
    <row r="18" spans="1:5" ht="36" customHeight="1" x14ac:dyDescent="0.35">
      <c r="A18" s="30" t="s">
        <v>20</v>
      </c>
      <c r="B18" s="28">
        <v>0.28539999999999999</v>
      </c>
      <c r="C18" s="17">
        <v>0.37209999999999999</v>
      </c>
      <c r="D18" s="28">
        <v>0.35160000000000002</v>
      </c>
      <c r="E18" s="17">
        <v>0.42170000000000002</v>
      </c>
    </row>
  </sheetData>
  <mergeCells count="9">
    <mergeCell ref="A6:E6"/>
    <mergeCell ref="B7:E7"/>
    <mergeCell ref="B8:C8"/>
    <mergeCell ref="D8:E8"/>
    <mergeCell ref="A1:E1"/>
    <mergeCell ref="A2:E2"/>
    <mergeCell ref="A3:E3"/>
    <mergeCell ref="A4:E4"/>
    <mergeCell ref="A5:E5"/>
  </mergeCells>
  <hyperlinks>
    <hyperlink ref="A27" r:id="rId1" display="http://www.stats.gov.cn/" xr:uid="{00000000-0004-0000-0200-000000000000}"/>
  </hyperlinks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5"/>
  <sheetViews>
    <sheetView topLeftCell="A8" zoomScale="70" zoomScaleNormal="70" workbookViewId="0">
      <selection activeCell="B8" sqref="B8:D24"/>
    </sheetView>
  </sheetViews>
  <sheetFormatPr baseColWidth="10" defaultRowHeight="14.5" x14ac:dyDescent="0.35"/>
  <cols>
    <col min="1" max="1" width="39.81640625" customWidth="1"/>
    <col min="2" max="4" width="18.54296875" customWidth="1"/>
    <col min="5" max="51" width="8.453125" customWidth="1"/>
  </cols>
  <sheetData>
    <row r="1" spans="1:5" s="2" customFormat="1" ht="44.5" customHeight="1" x14ac:dyDescent="0.35">
      <c r="A1" s="89" t="s">
        <v>25</v>
      </c>
      <c r="B1" s="90"/>
      <c r="C1" s="90"/>
      <c r="D1" s="90"/>
      <c r="E1" s="4"/>
    </row>
    <row r="2" spans="1:5" s="1" customFormat="1" ht="25" customHeight="1" x14ac:dyDescent="0.35">
      <c r="A2" s="92" t="s">
        <v>1</v>
      </c>
      <c r="B2" s="93"/>
      <c r="C2" s="93"/>
      <c r="D2" s="93"/>
      <c r="E2" s="5"/>
    </row>
    <row r="3" spans="1:5" s="1" customFormat="1" ht="30" customHeight="1" x14ac:dyDescent="0.35">
      <c r="A3" s="95" t="s">
        <v>11</v>
      </c>
      <c r="B3" s="96"/>
      <c r="C3" s="96"/>
      <c r="D3" s="96"/>
      <c r="E3" s="5"/>
    </row>
    <row r="4" spans="1:5" s="1" customFormat="1" ht="30" customHeight="1" x14ac:dyDescent="0.35">
      <c r="A4" s="95" t="s">
        <v>2</v>
      </c>
      <c r="B4" s="96"/>
      <c r="C4" s="96"/>
      <c r="D4" s="96"/>
      <c r="E4" s="5"/>
    </row>
    <row r="5" spans="1:5" s="1" customFormat="1" ht="30" customHeight="1" x14ac:dyDescent="0.35">
      <c r="A5" s="95" t="s">
        <v>26</v>
      </c>
      <c r="B5" s="96"/>
      <c r="C5" s="96"/>
      <c r="D5" s="96"/>
      <c r="E5" s="5"/>
    </row>
    <row r="6" spans="1:5" s="1" customFormat="1" ht="60" customHeight="1" thickBot="1" x14ac:dyDescent="0.4">
      <c r="A6" s="98" t="s">
        <v>61</v>
      </c>
      <c r="B6" s="99"/>
      <c r="C6" s="99"/>
      <c r="D6" s="99"/>
      <c r="E6" s="3"/>
    </row>
    <row r="7" spans="1:5" s="1" customFormat="1" ht="38.5" customHeight="1" thickBot="1" x14ac:dyDescent="0.4">
      <c r="A7" s="31"/>
      <c r="B7" s="32" t="s">
        <v>27</v>
      </c>
      <c r="C7" s="32" t="s">
        <v>28</v>
      </c>
      <c r="D7" s="32" t="s">
        <v>29</v>
      </c>
      <c r="E7" s="3"/>
    </row>
    <row r="8" spans="1:5" s="6" customFormat="1" ht="29" customHeight="1" x14ac:dyDescent="0.35">
      <c r="A8" s="33" t="s">
        <v>30</v>
      </c>
      <c r="B8" s="62">
        <v>72.13</v>
      </c>
      <c r="C8" s="62">
        <v>73.39</v>
      </c>
      <c r="D8" s="62">
        <v>72.75</v>
      </c>
      <c r="E8" s="3"/>
    </row>
    <row r="9" spans="1:5" s="6" customFormat="1" ht="29" customHeight="1" x14ac:dyDescent="0.35">
      <c r="A9" s="34" t="s">
        <v>31</v>
      </c>
      <c r="B9" s="63">
        <v>69.89</v>
      </c>
      <c r="C9" s="63">
        <v>72.599999999999994</v>
      </c>
      <c r="D9" s="63">
        <v>71.27</v>
      </c>
      <c r="E9" s="3"/>
    </row>
    <row r="10" spans="1:5" ht="29" customHeight="1" x14ac:dyDescent="0.35">
      <c r="A10" s="35" t="s">
        <v>32</v>
      </c>
      <c r="B10" s="64">
        <v>48.97</v>
      </c>
      <c r="C10" s="64">
        <v>57.06</v>
      </c>
      <c r="D10" s="64">
        <v>54.95</v>
      </c>
    </row>
    <row r="11" spans="1:5" ht="29" customHeight="1" x14ac:dyDescent="0.35">
      <c r="A11" s="34" t="s">
        <v>33</v>
      </c>
      <c r="B11" s="63">
        <v>54.82</v>
      </c>
      <c r="C11" s="63">
        <v>74.97</v>
      </c>
      <c r="D11" s="63">
        <v>65.92</v>
      </c>
    </row>
    <row r="12" spans="1:5" ht="29" customHeight="1" x14ac:dyDescent="0.35">
      <c r="A12" s="35" t="s">
        <v>34</v>
      </c>
      <c r="B12" s="64">
        <v>70.87</v>
      </c>
      <c r="C12" s="64">
        <v>68.42</v>
      </c>
      <c r="D12" s="64">
        <v>69.7</v>
      </c>
    </row>
    <row r="13" spans="1:5" ht="29" customHeight="1" x14ac:dyDescent="0.35">
      <c r="A13" s="34" t="s">
        <v>35</v>
      </c>
      <c r="B13" s="63">
        <v>77.87</v>
      </c>
      <c r="C13" s="63">
        <v>80.75</v>
      </c>
      <c r="D13" s="63">
        <v>79.14</v>
      </c>
    </row>
    <row r="14" spans="1:5" ht="29" customHeight="1" thickBot="1" x14ac:dyDescent="0.4">
      <c r="A14" s="36" t="s">
        <v>36</v>
      </c>
      <c r="B14" s="65" t="str">
        <f>"(43)"</f>
        <v>(43)</v>
      </c>
      <c r="C14" s="65" t="str">
        <f>"(61)"</f>
        <v>(61)</v>
      </c>
      <c r="D14" s="65" t="str">
        <f>"(49)"</f>
        <v>(49)</v>
      </c>
    </row>
    <row r="15" spans="1:5" ht="29" customHeight="1" x14ac:dyDescent="0.35">
      <c r="A15" s="37" t="s">
        <v>37</v>
      </c>
      <c r="B15" s="66">
        <v>51.59</v>
      </c>
      <c r="C15" s="66">
        <v>58.28</v>
      </c>
      <c r="D15" s="66">
        <v>54.99</v>
      </c>
    </row>
    <row r="16" spans="1:5" ht="29" customHeight="1" x14ac:dyDescent="0.35">
      <c r="A16" s="35" t="s">
        <v>38</v>
      </c>
      <c r="B16" s="64">
        <v>55.23</v>
      </c>
      <c r="C16" s="64">
        <v>60.72</v>
      </c>
      <c r="D16" s="64">
        <v>58.11</v>
      </c>
    </row>
    <row r="17" spans="1:4" ht="29" customHeight="1" x14ac:dyDescent="0.35">
      <c r="A17" s="34" t="s">
        <v>39</v>
      </c>
      <c r="B17" s="63" t="str">
        <f>"(34)"</f>
        <v>(34)</v>
      </c>
      <c r="C17" s="63" t="str">
        <f>"(42)"</f>
        <v>(42)</v>
      </c>
      <c r="D17" s="63">
        <v>38.42</v>
      </c>
    </row>
    <row r="18" spans="1:4" ht="29" customHeight="1" x14ac:dyDescent="0.35">
      <c r="A18" s="35" t="s">
        <v>40</v>
      </c>
      <c r="B18" s="64" t="str">
        <f>"(18)"</f>
        <v>(18)</v>
      </c>
      <c r="C18" s="64" t="str">
        <f>"(46)"</f>
        <v>(46)</v>
      </c>
      <c r="D18" s="64" t="str">
        <f>"(36)"</f>
        <v>(36)</v>
      </c>
    </row>
    <row r="19" spans="1:4" ht="29" customHeight="1" x14ac:dyDescent="0.35">
      <c r="A19" s="34" t="s">
        <v>41</v>
      </c>
      <c r="B19" s="63" t="str">
        <f>"(47)"</f>
        <v>(47)</v>
      </c>
      <c r="C19" s="63" t="str">
        <f>"(59)"</f>
        <v>(59)</v>
      </c>
      <c r="D19" s="63">
        <v>52.36</v>
      </c>
    </row>
    <row r="20" spans="1:4" ht="29" customHeight="1" x14ac:dyDescent="0.35">
      <c r="A20" s="35" t="s">
        <v>42</v>
      </c>
      <c r="B20" s="64">
        <v>55.03</v>
      </c>
      <c r="C20" s="64">
        <v>64.3</v>
      </c>
      <c r="D20" s="64">
        <v>59.52</v>
      </c>
    </row>
    <row r="21" spans="1:4" ht="29" customHeight="1" thickBot="1" x14ac:dyDescent="0.4">
      <c r="A21" s="38" t="s">
        <v>43</v>
      </c>
      <c r="B21" s="67">
        <v>49.95</v>
      </c>
      <c r="C21" s="67">
        <v>59.51</v>
      </c>
      <c r="D21" s="67">
        <v>54.72</v>
      </c>
    </row>
    <row r="22" spans="1:4" ht="29" customHeight="1" x14ac:dyDescent="0.35">
      <c r="A22" s="33" t="s">
        <v>44</v>
      </c>
      <c r="B22" s="62">
        <v>49.17</v>
      </c>
      <c r="C22" s="62">
        <v>61.54</v>
      </c>
      <c r="D22" s="62">
        <v>55.5</v>
      </c>
    </row>
    <row r="23" spans="1:4" ht="29" customHeight="1" thickBot="1" x14ac:dyDescent="0.4">
      <c r="A23" s="38" t="s">
        <v>45</v>
      </c>
      <c r="B23" s="67">
        <v>53.67</v>
      </c>
      <c r="C23" s="67">
        <v>60.75</v>
      </c>
      <c r="D23" s="67">
        <v>57.43</v>
      </c>
    </row>
    <row r="24" spans="1:4" ht="29" customHeight="1" thickBot="1" x14ac:dyDescent="0.4">
      <c r="A24" s="39" t="s">
        <v>46</v>
      </c>
      <c r="B24" s="68">
        <v>53</v>
      </c>
      <c r="C24" s="68">
        <v>61</v>
      </c>
      <c r="D24" s="68">
        <v>57.15</v>
      </c>
    </row>
    <row r="25" spans="1:4" ht="29" customHeight="1" thickBot="1" x14ac:dyDescent="0.4">
      <c r="A25" s="38" t="s">
        <v>47</v>
      </c>
      <c r="B25" s="61">
        <v>54.1</v>
      </c>
      <c r="C25" s="61">
        <v>61.68</v>
      </c>
      <c r="D25" s="61">
        <v>57.98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tabSelected="1" topLeftCell="A5" zoomScale="70" zoomScaleNormal="70" workbookViewId="0">
      <selection activeCell="D20" sqref="D20"/>
    </sheetView>
  </sheetViews>
  <sheetFormatPr baseColWidth="10" defaultRowHeight="14.5" x14ac:dyDescent="0.35"/>
  <cols>
    <col min="1" max="1" width="48.26953125" customWidth="1"/>
    <col min="2" max="4" width="18.54296875" customWidth="1"/>
    <col min="5" max="51" width="8.453125" customWidth="1"/>
  </cols>
  <sheetData>
    <row r="1" spans="1:5" s="2" customFormat="1" ht="44.5" customHeight="1" x14ac:dyDescent="0.35">
      <c r="A1" s="89" t="s">
        <v>48</v>
      </c>
      <c r="B1" s="90"/>
      <c r="C1" s="90"/>
      <c r="D1" s="90"/>
      <c r="E1" s="4"/>
    </row>
    <row r="2" spans="1:5" s="1" customFormat="1" ht="25" customHeight="1" x14ac:dyDescent="0.35">
      <c r="A2" s="92" t="s">
        <v>1</v>
      </c>
      <c r="B2" s="93"/>
      <c r="C2" s="93"/>
      <c r="D2" s="93"/>
      <c r="E2" s="5"/>
    </row>
    <row r="3" spans="1:5" s="1" customFormat="1" ht="30" customHeight="1" x14ac:dyDescent="0.35">
      <c r="A3" s="95" t="s">
        <v>11</v>
      </c>
      <c r="B3" s="96"/>
      <c r="C3" s="96"/>
      <c r="D3" s="96"/>
      <c r="E3" s="5"/>
    </row>
    <row r="4" spans="1:5" s="1" customFormat="1" ht="30" customHeight="1" x14ac:dyDescent="0.35">
      <c r="A4" s="95" t="s">
        <v>2</v>
      </c>
      <c r="B4" s="96"/>
      <c r="C4" s="96"/>
      <c r="D4" s="96"/>
      <c r="E4" s="5"/>
    </row>
    <row r="5" spans="1:5" s="1" customFormat="1" ht="30" customHeight="1" x14ac:dyDescent="0.35">
      <c r="A5" s="95" t="s">
        <v>26</v>
      </c>
      <c r="B5" s="96"/>
      <c r="C5" s="96"/>
      <c r="D5" s="96"/>
      <c r="E5" s="5"/>
    </row>
    <row r="6" spans="1:5" s="1" customFormat="1" ht="60" customHeight="1" x14ac:dyDescent="0.35">
      <c r="A6" s="95" t="s">
        <v>62</v>
      </c>
      <c r="B6" s="96"/>
      <c r="C6" s="96"/>
      <c r="D6" s="96"/>
      <c r="E6" s="3"/>
    </row>
    <row r="7" spans="1:5" s="1" customFormat="1" ht="38.5" customHeight="1" x14ac:dyDescent="0.35">
      <c r="A7" s="40"/>
      <c r="B7" s="47" t="s">
        <v>27</v>
      </c>
      <c r="C7" s="41" t="s">
        <v>28</v>
      </c>
      <c r="D7" s="42" t="s">
        <v>29</v>
      </c>
      <c r="E7" s="3"/>
    </row>
    <row r="8" spans="1:5" s="6" customFormat="1" ht="29" customHeight="1" x14ac:dyDescent="0.35">
      <c r="A8" s="46" t="s">
        <v>49</v>
      </c>
      <c r="B8" s="69">
        <v>79.572999999999993</v>
      </c>
      <c r="C8" s="70">
        <v>69.563999999999993</v>
      </c>
      <c r="D8" s="71">
        <v>74.102999999999994</v>
      </c>
      <c r="E8" s="3"/>
    </row>
    <row r="9" spans="1:5" s="6" customFormat="1" ht="29" customHeight="1" x14ac:dyDescent="0.35">
      <c r="A9" s="43" t="s">
        <v>50</v>
      </c>
      <c r="B9" s="72">
        <v>72.578000000000003</v>
      </c>
      <c r="C9" s="73">
        <v>64.456999999999994</v>
      </c>
      <c r="D9" s="74">
        <v>68.069000000000003</v>
      </c>
      <c r="E9" s="3"/>
    </row>
    <row r="10" spans="1:5" ht="29" customHeight="1" x14ac:dyDescent="0.35">
      <c r="A10" s="44" t="s">
        <v>51</v>
      </c>
      <c r="B10" s="75">
        <v>84.37</v>
      </c>
      <c r="C10" s="76">
        <v>59.673000000000002</v>
      </c>
      <c r="D10" s="77">
        <v>69.456999999999994</v>
      </c>
    </row>
    <row r="11" spans="1:5" ht="29" customHeight="1" x14ac:dyDescent="0.35">
      <c r="A11" s="43" t="s">
        <v>52</v>
      </c>
      <c r="B11" s="72" t="str">
        <f>"(83)"</f>
        <v>(83)</v>
      </c>
      <c r="C11" s="73" t="str">
        <f>"(63)"</f>
        <v>(63)</v>
      </c>
      <c r="D11" s="74" t="str">
        <f>"(71)"</f>
        <v>(71)</v>
      </c>
    </row>
    <row r="12" spans="1:5" ht="29" customHeight="1" x14ac:dyDescent="0.35">
      <c r="A12" s="44" t="s">
        <v>53</v>
      </c>
      <c r="B12" s="75">
        <v>74.194000000000003</v>
      </c>
      <c r="C12" s="76">
        <v>64.510000000000005</v>
      </c>
      <c r="D12" s="77">
        <v>68.391000000000005</v>
      </c>
    </row>
    <row r="13" spans="1:5" ht="29" customHeight="1" x14ac:dyDescent="0.35">
      <c r="A13" s="43" t="s">
        <v>54</v>
      </c>
      <c r="B13" s="72">
        <v>83.477999999999994</v>
      </c>
      <c r="C13" s="73">
        <v>72.063000000000002</v>
      </c>
      <c r="D13" s="74">
        <v>77.515000000000001</v>
      </c>
    </row>
    <row r="14" spans="1:5" ht="29" customHeight="1" x14ac:dyDescent="0.35">
      <c r="A14" s="45" t="s">
        <v>55</v>
      </c>
      <c r="B14" s="78" t="str">
        <f>"(74)"</f>
        <v>(74)</v>
      </c>
      <c r="C14" s="79" t="str">
        <f>"(75)"</f>
        <v>(75)</v>
      </c>
      <c r="D14" s="80">
        <v>74.581999999999994</v>
      </c>
    </row>
    <row r="15" spans="1:5" ht="29" customHeight="1" x14ac:dyDescent="0.35">
      <c r="A15" s="48" t="s">
        <v>58</v>
      </c>
      <c r="B15" s="81">
        <v>83.328999999999994</v>
      </c>
      <c r="C15" s="82">
        <v>71.382000000000005</v>
      </c>
      <c r="D15" s="83">
        <v>76.427999999999997</v>
      </c>
    </row>
    <row r="16" spans="1:5" ht="29" customHeight="1" x14ac:dyDescent="0.35">
      <c r="A16" s="45" t="s">
        <v>56</v>
      </c>
      <c r="B16" s="78">
        <v>81.444000000000003</v>
      </c>
      <c r="C16" s="79">
        <v>69.932000000000002</v>
      </c>
      <c r="D16" s="80">
        <v>74.83</v>
      </c>
    </row>
    <row r="17" spans="1:4" ht="29" customHeight="1" x14ac:dyDescent="0.35">
      <c r="A17" s="43" t="s">
        <v>59</v>
      </c>
      <c r="B17" s="84">
        <v>82.02</v>
      </c>
      <c r="C17" s="85">
        <v>72.933999999999997</v>
      </c>
      <c r="D17" s="86">
        <v>76.950999999999993</v>
      </c>
    </row>
    <row r="18" spans="1:4" ht="29" customHeight="1" x14ac:dyDescent="0.35">
      <c r="A18" s="45" t="s">
        <v>57</v>
      </c>
      <c r="B18" s="78">
        <v>81.867999999999995</v>
      </c>
      <c r="C18" s="79">
        <v>72.369</v>
      </c>
      <c r="D18" s="80">
        <v>76.561000000000007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Figure 1</vt:lpstr>
      <vt:lpstr>Figure 2</vt:lpstr>
      <vt:lpstr>Figure 3</vt:lpstr>
      <vt:lpstr>Tableau 1</vt:lpstr>
      <vt:lpstr>Tableau 2</vt:lpstr>
      <vt:lpstr>'Tableau 2'!OLE_LINK1</vt:lpstr>
    </vt:vector>
  </TitlesOfParts>
  <Company>INED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Pison</dc:creator>
  <cp:lastModifiedBy>Anne SOLAZ</cp:lastModifiedBy>
  <dcterms:created xsi:type="dcterms:W3CDTF">2019-07-04T14:02:37Z</dcterms:created>
  <dcterms:modified xsi:type="dcterms:W3CDTF">2023-02-20T16:59:33Z</dcterms:modified>
</cp:coreProperties>
</file>