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D:\Population&amp;Societes\Soumissions\2023\BonnetCamardaCamboisMerville_20230221\Compléments\"/>
    </mc:Choice>
  </mc:AlternateContent>
  <xr:revisionPtr revIDLastSave="0" documentId="8_{2C6B471F-BCFC-4CF0-8F13-12773DC97FA3}" xr6:coauthVersionLast="47" xr6:coauthVersionMax="47" xr10:uidLastSave="{00000000-0000-0000-0000-000000000000}"/>
  <bookViews>
    <workbookView xWindow="-110" yWindow="-110" windowWidth="19420" windowHeight="10420" tabRatio="500" activeTab="2" xr2:uid="{00000000-000D-0000-FFFF-FFFF00000000}"/>
  </bookViews>
  <sheets>
    <sheet name="Fig1_V2 EV" sheetId="3" r:id="rId1"/>
    <sheet name="Fig2_V2 EVP" sheetId="2" r:id="rId2"/>
    <sheet name="Fig3_V2_ EVP partiell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7" i="4" l="1"/>
  <c r="K27" i="4" s="1"/>
  <c r="I37" i="2"/>
  <c r="M37" i="2" s="1"/>
  <c r="I36" i="2"/>
  <c r="L36" i="2" s="1"/>
  <c r="I35" i="2"/>
  <c r="K35" i="2" s="1"/>
  <c r="I34" i="2"/>
  <c r="L34" i="2" s="1"/>
  <c r="I33" i="2"/>
  <c r="M33" i="2" s="1"/>
  <c r="I29" i="2"/>
  <c r="L29" i="2" s="1"/>
  <c r="I28" i="2"/>
  <c r="M28" i="2" s="1"/>
  <c r="I27" i="2"/>
  <c r="L27" i="2" s="1"/>
  <c r="I26" i="2"/>
  <c r="M26" i="2" s="1"/>
  <c r="I25" i="2"/>
  <c r="M25" i="2" s="1"/>
  <c r="I21" i="2"/>
  <c r="M21" i="2" s="1"/>
  <c r="I20" i="2"/>
  <c r="L20" i="2" s="1"/>
  <c r="I19" i="2"/>
  <c r="M19" i="2" s="1"/>
  <c r="I18" i="2"/>
  <c r="K18" i="2" s="1"/>
  <c r="I17" i="2"/>
  <c r="L17" i="2" s="1"/>
  <c r="I10" i="2"/>
  <c r="L10" i="2" s="1"/>
  <c r="I11" i="2"/>
  <c r="L11" i="2" s="1"/>
  <c r="I12" i="2"/>
  <c r="M12" i="2" s="1"/>
  <c r="I13" i="2"/>
  <c r="M13" i="2" s="1"/>
  <c r="I9" i="2"/>
  <c r="L9" i="2" s="1"/>
  <c r="J29" i="2"/>
  <c r="J28" i="2"/>
  <c r="J27" i="2"/>
  <c r="J26" i="2"/>
  <c r="J25" i="2"/>
  <c r="L37" i="2"/>
  <c r="K37" i="2"/>
  <c r="I41" i="4"/>
  <c r="K41" i="4" s="1"/>
  <c r="I40" i="4"/>
  <c r="K40" i="4" s="1"/>
  <c r="I39" i="4"/>
  <c r="K39" i="4" s="1"/>
  <c r="I38" i="4"/>
  <c r="K38" i="4" s="1"/>
  <c r="I37" i="4"/>
  <c r="K37" i="4" s="1"/>
  <c r="I36" i="4"/>
  <c r="K36" i="4" s="1"/>
  <c r="I35" i="4"/>
  <c r="K35" i="4" s="1"/>
  <c r="I34" i="4"/>
  <c r="K34" i="4" s="1"/>
  <c r="I33" i="4"/>
  <c r="K33" i="4" s="1"/>
  <c r="I32" i="4"/>
  <c r="K32" i="4" s="1"/>
  <c r="I31" i="4"/>
  <c r="K31" i="4" s="1"/>
  <c r="I30" i="4"/>
  <c r="K30" i="4" s="1"/>
  <c r="I29" i="4"/>
  <c r="K29" i="4" s="1"/>
  <c r="I28" i="4"/>
  <c r="K28" i="4" s="1"/>
  <c r="I10" i="4"/>
  <c r="K10" i="4" s="1"/>
  <c r="I11" i="4"/>
  <c r="K11" i="4" s="1"/>
  <c r="I12" i="4"/>
  <c r="K12" i="4" s="1"/>
  <c r="I13" i="4"/>
  <c r="K13" i="4" s="1"/>
  <c r="I14" i="4"/>
  <c r="K14" i="4" s="1"/>
  <c r="I15" i="4"/>
  <c r="K15" i="4" s="1"/>
  <c r="I16" i="4"/>
  <c r="K16" i="4" s="1"/>
  <c r="I17" i="4"/>
  <c r="K17" i="4" s="1"/>
  <c r="I18" i="4"/>
  <c r="K18" i="4" s="1"/>
  <c r="I19" i="4"/>
  <c r="K19" i="4" s="1"/>
  <c r="I20" i="4"/>
  <c r="K20" i="4" s="1"/>
  <c r="I21" i="4"/>
  <c r="K21" i="4" s="1"/>
  <c r="I22" i="4"/>
  <c r="K22" i="4" s="1"/>
  <c r="I23" i="4"/>
  <c r="K23" i="4" s="1"/>
  <c r="I9" i="4"/>
  <c r="K9" i="4" s="1"/>
  <c r="J41" i="4"/>
  <c r="J40" i="4"/>
  <c r="J39" i="4"/>
  <c r="J38" i="4"/>
  <c r="J37" i="4"/>
  <c r="J36" i="4"/>
  <c r="J35" i="4"/>
  <c r="J34" i="4"/>
  <c r="J33" i="4"/>
  <c r="J32" i="4"/>
  <c r="J31" i="4"/>
  <c r="J30" i="4"/>
  <c r="J29" i="4"/>
  <c r="J28" i="4"/>
  <c r="J27" i="4"/>
  <c r="J10" i="4"/>
  <c r="J11" i="4"/>
  <c r="J12" i="4"/>
  <c r="J13" i="4"/>
  <c r="J14" i="4"/>
  <c r="J15" i="4"/>
  <c r="J16" i="4"/>
  <c r="J17" i="4"/>
  <c r="J18" i="4"/>
  <c r="J19" i="4"/>
  <c r="J20" i="4"/>
  <c r="J21" i="4"/>
  <c r="J22" i="4"/>
  <c r="J23" i="4"/>
  <c r="J9" i="4"/>
  <c r="J9" i="2"/>
  <c r="J37" i="2"/>
  <c r="J36" i="2"/>
  <c r="J35" i="2"/>
  <c r="J34" i="2"/>
  <c r="J33" i="2"/>
  <c r="J21" i="2"/>
  <c r="J20" i="2"/>
  <c r="J19" i="2"/>
  <c r="J18" i="2"/>
  <c r="J17" i="2"/>
  <c r="J10" i="2"/>
  <c r="J11" i="2"/>
  <c r="J12" i="2"/>
  <c r="J13" i="2"/>
  <c r="L28" i="2" l="1"/>
  <c r="K36" i="2"/>
  <c r="M9" i="2"/>
  <c r="M35" i="2"/>
  <c r="L35" i="2"/>
  <c r="K9" i="2"/>
  <c r="L13" i="2"/>
  <c r="K17" i="2"/>
  <c r="K28" i="2"/>
  <c r="K13" i="2"/>
  <c r="M11" i="2"/>
  <c r="K20" i="2"/>
  <c r="M27" i="2"/>
  <c r="L12" i="2"/>
  <c r="M20" i="2"/>
  <c r="M17" i="2"/>
  <c r="K33" i="2"/>
  <c r="K21" i="2"/>
  <c r="L33" i="2"/>
  <c r="K26" i="2"/>
  <c r="L26" i="2"/>
  <c r="K10" i="2"/>
  <c r="L21" i="2"/>
  <c r="K11" i="2"/>
  <c r="K34" i="2"/>
  <c r="M10" i="2"/>
  <c r="L19" i="2"/>
  <c r="K19" i="2"/>
  <c r="K27" i="2"/>
  <c r="M34" i="2"/>
  <c r="K25" i="2"/>
  <c r="K12" i="2"/>
  <c r="L25" i="2"/>
  <c r="L18" i="2"/>
  <c r="M18" i="2"/>
  <c r="M29" i="2"/>
  <c r="M36" i="2"/>
  <c r="K29" i="2"/>
</calcChain>
</file>

<file path=xl/sharedStrings.xml><?xml version="1.0" encoding="utf-8"?>
<sst xmlns="http://schemas.openxmlformats.org/spreadsheetml/2006/main" count="168" uniqueCount="48">
  <si>
    <t>Hommes</t>
  </si>
  <si>
    <t>Femmes</t>
  </si>
  <si>
    <t>Cadres</t>
  </si>
  <si>
    <t>Indépendants</t>
  </si>
  <si>
    <t>Prof. Interm.</t>
  </si>
  <si>
    <t>Employés</t>
  </si>
  <si>
    <t>Ouvriers</t>
  </si>
  <si>
    <t>à 35 ans</t>
  </si>
  <si>
    <t xml:space="preserve"> à 62 ans</t>
  </si>
  <si>
    <t>Ecart type</t>
  </si>
  <si>
    <t>Emploi</t>
  </si>
  <si>
    <t>Chômage</t>
  </si>
  <si>
    <t>Retraite</t>
  </si>
  <si>
    <t>Etudes</t>
  </si>
  <si>
    <t>Professions interm.</t>
  </si>
  <si>
    <t>EVP 35 ans</t>
  </si>
  <si>
    <t>EVP 62 ans</t>
  </si>
  <si>
    <t>(Inactivité total)</t>
  </si>
  <si>
    <t>EV partielle</t>
  </si>
  <si>
    <t>Inactivité    (dont</t>
  </si>
  <si>
    <t>Professions
 interm.</t>
  </si>
  <si>
    <t>"au foyer")</t>
  </si>
  <si>
    <t>Professions
intermédiaires</t>
  </si>
  <si>
    <t xml:space="preserve">EV </t>
  </si>
  <si>
    <t>EV</t>
  </si>
  <si>
    <t>% emploi</t>
  </si>
  <si>
    <t>%retraite</t>
  </si>
  <si>
    <t>% chom inval</t>
  </si>
  <si>
    <t>% retraite</t>
  </si>
  <si>
    <t>Indépendantes</t>
  </si>
  <si>
    <t>Employées</t>
  </si>
  <si>
    <t>Ouvrières</t>
  </si>
  <si>
    <t>[58-59]</t>
  </si>
  <si>
    <t>[60-61]</t>
  </si>
  <si>
    <t>[62-63]</t>
  </si>
  <si>
    <t>Ensemble</t>
  </si>
  <si>
    <t>Figure 1. Espérances de vie à 35 ans et à 62 ans selon la CSP et le sexe en France en 2018</t>
  </si>
  <si>
    <t>F. Bonnet, C.-G. Camarda, E. Cambois, O. Merville, Population &amp; Sociétés, n° 611, mai 2023, INED</t>
  </si>
  <si>
    <t xml:space="preserve">Lecture : L’espérance de vie à 35 ans des cadres, dans les conditions de mortalité de la période étudiée, atteint 53,3 ans chez les femmes et 49,7 ans chez les hommes.
</t>
  </si>
  <si>
    <t>Source : Échantillon démographique permanent. Enquête annuelle de recensement (EAR) 2013 à 2019 – Mortalité en 2018 (données de 2017-2019).</t>
  </si>
  <si>
    <t>Champ : Femmes et hommes de 35 ans et plus en emploi, au chômage ou à la retraite selon la CSP au moment de l’EAR (encadré 2).</t>
  </si>
  <si>
    <t>Espérance de vie</t>
  </si>
  <si>
    <t>Figure 2. Répartition des années d’espérance de vie à 35 ans et à 62 ans selon le statut d’activité,
par catégorie de professions</t>
  </si>
  <si>
    <t xml:space="preserve">Lecture : En moyenne, les hommes cadres âgés de 35 ans passent 27,4 années en emploi, 1 année au chômage, 0,3 année en inactivité et 21,1 années à la retraite.
</t>
  </si>
  <si>
    <t>Champ : Femmes et hommes de 35 ans et plus au moment de l’EAR (encadré 2).</t>
  </si>
  <si>
    <t>Source : Échantillon démographique permanent. Enquête annuelle de recensement (EAR) 2013 à 2019 – Mortalité en 2018 (données de 2017-2019). Répartition par âge des statuts d’activité issue de l’EAR 2018.</t>
  </si>
  <si>
    <t xml:space="preserve">Lecture : En moyenne, sur les deux années à vivre entre 58 et 59 ans inclus, les hommes cadres passent 1,77 années en emploi (soit 21 mois), 0,11 année au chômage (1 mois), 0,01 année en inactivité (0 mois) et 0,1 année à la retraite (1 mois).
</t>
  </si>
  <si>
    <t>Figure 3. Répartition des espérances de vie partielles (par tranches de deux ans) aux âges de la retraite selon le statut d’activité par catégorie de professions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</si>
</sst>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_ ;_ * \(#,##0.00\)\ _€_ ;_ * &quot;-&quot;??_)\ _€_ ;_ @_ "/>
    <numFmt numFmtId="165" formatCode="0.0"/>
    <numFmt numFmtId="166" formatCode="0.000"/>
    <numFmt numFmtId="167" formatCode="0.0%"/>
  </numFmts>
  <fonts count="14" x14ac:knownFonts="1">
    <font>
      <sz val="11"/>
      <color rgb="FF000000"/>
      <name val="Calibri"/>
      <family val="2"/>
      <charset val="1"/>
    </font>
    <font>
      <sz val="11"/>
      <color theme="1"/>
      <name val="Calibri"/>
      <family val="2"/>
      <scheme val="minor"/>
    </font>
    <font>
      <sz val="11"/>
      <color rgb="FF000000"/>
      <name val="Calibri"/>
      <family val="2"/>
      <scheme val="minor"/>
    </font>
    <font>
      <sz val="10"/>
      <name val="Arial"/>
    </font>
    <font>
      <u/>
      <sz val="11"/>
      <color theme="10"/>
      <name val="Calibri"/>
      <family val="2"/>
      <charset val="1"/>
    </font>
    <font>
      <u/>
      <sz val="11"/>
      <color theme="11"/>
      <name val="Calibri"/>
      <family val="2"/>
      <charset val="1"/>
    </font>
    <font>
      <sz val="11"/>
      <color rgb="FF000000"/>
      <name val="Calibri"/>
      <family val="2"/>
      <charset val="1"/>
    </font>
    <font>
      <b/>
      <sz val="11"/>
      <color theme="1"/>
      <name val="Arial"/>
      <family val="2"/>
    </font>
    <font>
      <i/>
      <sz val="11"/>
      <color theme="1"/>
      <name val="Arial"/>
      <family val="2"/>
    </font>
    <font>
      <sz val="11"/>
      <color theme="1"/>
      <name val="Arial"/>
      <family val="2"/>
    </font>
    <font>
      <b/>
      <sz val="11"/>
      <color rgb="FF000000"/>
      <name val="Arial"/>
      <family val="2"/>
    </font>
    <font>
      <sz val="11"/>
      <color rgb="FF000000"/>
      <name val="Arial"/>
      <family val="2"/>
    </font>
    <font>
      <sz val="11"/>
      <name val="Arial"/>
      <family val="2"/>
    </font>
    <font>
      <i/>
      <sz val="11"/>
      <color rgb="FF00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37">
    <xf numFmtId="0" fontId="0" fillId="0" borderId="0"/>
    <xf numFmtId="9" fontId="3" fillId="0" borderId="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56">
    <xf numFmtId="0" fontId="0" fillId="0" borderId="0" xfId="0"/>
    <xf numFmtId="0" fontId="0" fillId="0" borderId="0" xfId="0" applyAlignment="1"/>
    <xf numFmtId="0" fontId="9" fillId="0" borderId="0" xfId="136" applyFont="1" applyAlignment="1">
      <alignment vertical="top" wrapText="1"/>
    </xf>
    <xf numFmtId="0" fontId="11" fillId="0" borderId="0" xfId="0" applyFont="1" applyAlignment="1">
      <alignment horizontal="center"/>
    </xf>
    <xf numFmtId="165" fontId="11" fillId="2" borderId="0" xfId="0" applyNumberFormat="1" applyFont="1" applyFill="1" applyBorder="1" applyAlignment="1">
      <alignment horizontal="center"/>
    </xf>
    <xf numFmtId="166" fontId="11" fillId="2" borderId="0" xfId="0" applyNumberFormat="1" applyFont="1" applyFill="1" applyBorder="1" applyAlignment="1">
      <alignment horizontal="center"/>
    </xf>
    <xf numFmtId="0" fontId="7" fillId="0" borderId="0" xfId="136" applyFont="1" applyAlignment="1">
      <alignment horizontal="left" wrapText="1"/>
    </xf>
    <xf numFmtId="0" fontId="0" fillId="0" borderId="0" xfId="0" applyAlignment="1"/>
    <xf numFmtId="0" fontId="8" fillId="0" borderId="0" xfId="136" applyFont="1" applyAlignment="1">
      <alignment wrapText="1"/>
    </xf>
    <xf numFmtId="0" fontId="9" fillId="0" borderId="0" xfId="136" applyFont="1" applyAlignment="1">
      <alignment horizontal="left" vertical="top" wrapText="1"/>
    </xf>
    <xf numFmtId="0" fontId="0" fillId="0" borderId="0" xfId="0" applyAlignment="1">
      <alignment horizontal="left" vertical="top"/>
    </xf>
    <xf numFmtId="0" fontId="9" fillId="0" borderId="0" xfId="136" applyFont="1" applyAlignment="1">
      <alignment wrapText="1"/>
    </xf>
    <xf numFmtId="0" fontId="0" fillId="0" borderId="0" xfId="0" applyAlignment="1">
      <alignment vertical="top"/>
    </xf>
    <xf numFmtId="2" fontId="12" fillId="0" borderId="0" xfId="1" applyNumberFormat="1" applyFont="1"/>
    <xf numFmtId="0" fontId="11" fillId="0" borderId="0" xfId="0" applyFont="1"/>
    <xf numFmtId="0" fontId="11" fillId="0" borderId="0" xfId="0" applyFont="1" applyAlignment="1"/>
    <xf numFmtId="0" fontId="10" fillId="0" borderId="0" xfId="0" applyFont="1"/>
    <xf numFmtId="2" fontId="11" fillId="0" borderId="0" xfId="0" applyNumberFormat="1" applyFont="1"/>
    <xf numFmtId="0" fontId="7" fillId="2" borderId="0" xfId="136" applyFont="1" applyFill="1" applyAlignment="1">
      <alignment horizontal="left" vertical="top" wrapText="1"/>
    </xf>
    <xf numFmtId="0" fontId="11" fillId="2" borderId="0" xfId="0" applyFont="1" applyFill="1" applyAlignment="1">
      <alignment vertical="top"/>
    </xf>
    <xf numFmtId="0" fontId="11" fillId="2" borderId="0" xfId="0" applyFont="1" applyFill="1"/>
    <xf numFmtId="0" fontId="8" fillId="2" borderId="0" xfId="136" applyFont="1" applyFill="1" applyAlignment="1">
      <alignment vertical="top" wrapText="1"/>
    </xf>
    <xf numFmtId="0" fontId="9" fillId="2" borderId="0" xfId="136" applyFont="1" applyFill="1" applyAlignment="1">
      <alignment vertical="top" wrapText="1"/>
    </xf>
    <xf numFmtId="0" fontId="9" fillId="2" borderId="0" xfId="136" applyFont="1" applyFill="1" applyAlignment="1">
      <alignment wrapText="1"/>
    </xf>
    <xf numFmtId="0" fontId="11" fillId="2" borderId="0" xfId="0" applyFont="1" applyFill="1" applyAlignment="1"/>
    <xf numFmtId="2" fontId="11" fillId="2" borderId="0" xfId="0" applyNumberFormat="1" applyFont="1" applyFill="1"/>
    <xf numFmtId="2" fontId="11" fillId="2" borderId="0" xfId="0" applyNumberFormat="1" applyFont="1" applyFill="1" applyAlignment="1">
      <alignment horizontal="center"/>
    </xf>
    <xf numFmtId="165" fontId="11" fillId="2" borderId="0" xfId="0" applyNumberFormat="1" applyFont="1" applyFill="1"/>
    <xf numFmtId="2" fontId="12" fillId="2" borderId="0" xfId="1" applyNumberFormat="1" applyFont="1" applyFill="1"/>
    <xf numFmtId="167" fontId="11" fillId="2" borderId="0" xfId="0" applyNumberFormat="1" applyFont="1" applyFill="1"/>
    <xf numFmtId="0" fontId="10" fillId="2" borderId="0" xfId="0" applyFont="1" applyFill="1" applyAlignment="1">
      <alignment horizontal="center"/>
    </xf>
    <xf numFmtId="0" fontId="11" fillId="2" borderId="0" xfId="0" applyFont="1" applyFill="1" applyAlignment="1">
      <alignment horizontal="center"/>
    </xf>
    <xf numFmtId="165" fontId="11" fillId="2" borderId="0" xfId="0" applyNumberFormat="1" applyFont="1" applyFill="1" applyAlignment="1">
      <alignment horizontal="center"/>
    </xf>
    <xf numFmtId="9" fontId="12" fillId="2" borderId="0" xfId="1" applyNumberFormat="1" applyFont="1" applyFill="1" applyAlignment="1">
      <alignment horizontal="center"/>
    </xf>
    <xf numFmtId="0" fontId="11" fillId="2" borderId="0" xfId="0" applyFont="1" applyFill="1" applyAlignment="1">
      <alignment horizontal="center" wrapText="1"/>
    </xf>
    <xf numFmtId="167" fontId="12" fillId="2" borderId="0" xfId="1" applyNumberFormat="1" applyFont="1" applyFill="1" applyAlignment="1">
      <alignment horizontal="center"/>
    </xf>
    <xf numFmtId="2" fontId="12" fillId="2" borderId="0" xfId="1" applyNumberFormat="1" applyFont="1" applyFill="1" applyAlignment="1">
      <alignment horizontal="center"/>
    </xf>
    <xf numFmtId="9" fontId="12" fillId="2" borderId="0" xfId="1" applyFont="1" applyFill="1" applyAlignment="1">
      <alignment horizontal="center"/>
    </xf>
    <xf numFmtId="0" fontId="10" fillId="2" borderId="0" xfId="0" applyFont="1" applyFill="1" applyBorder="1" applyAlignment="1">
      <alignment horizontal="center"/>
    </xf>
    <xf numFmtId="0" fontId="0" fillId="0" borderId="0" xfId="0" applyBorder="1" applyAlignment="1">
      <alignment horizontal="center"/>
    </xf>
    <xf numFmtId="165" fontId="10" fillId="2" borderId="0" xfId="0" applyNumberFormat="1" applyFont="1" applyFill="1" applyBorder="1" applyAlignment="1">
      <alignment horizontal="center"/>
    </xf>
    <xf numFmtId="165" fontId="11" fillId="2" borderId="0" xfId="2" applyNumberFormat="1" applyFont="1" applyFill="1" applyBorder="1" applyAlignment="1">
      <alignment horizontal="center"/>
    </xf>
    <xf numFmtId="165" fontId="11" fillId="2" borderId="0" xfId="0" applyNumberFormat="1" applyFont="1" applyFill="1" applyBorder="1" applyAlignment="1">
      <alignment horizontal="center" wrapText="1"/>
    </xf>
    <xf numFmtId="165" fontId="13" fillId="2" borderId="0" xfId="0" applyNumberFormat="1" applyFont="1" applyFill="1" applyBorder="1" applyAlignment="1">
      <alignment horizontal="center"/>
    </xf>
    <xf numFmtId="165" fontId="13" fillId="2" borderId="0" xfId="2" applyNumberFormat="1" applyFont="1" applyFill="1" applyBorder="1" applyAlignment="1">
      <alignment horizontal="center"/>
    </xf>
    <xf numFmtId="0" fontId="10" fillId="2" borderId="0" xfId="0" applyFont="1" applyFill="1" applyBorder="1" applyAlignment="1">
      <alignment horizontal="center"/>
    </xf>
    <xf numFmtId="0" fontId="11" fillId="2" borderId="0" xfId="2" applyFont="1" applyFill="1" applyBorder="1" applyAlignment="1">
      <alignment horizontal="center"/>
    </xf>
    <xf numFmtId="166" fontId="13" fillId="2" borderId="0" xfId="0" applyNumberFormat="1" applyFont="1" applyFill="1" applyBorder="1" applyAlignment="1">
      <alignment horizontal="center"/>
    </xf>
    <xf numFmtId="0" fontId="9" fillId="2" borderId="0" xfId="136" applyFont="1" applyFill="1" applyAlignment="1">
      <alignment vertical="top" wrapText="1"/>
    </xf>
    <xf numFmtId="0" fontId="11" fillId="2" borderId="0" xfId="0" applyFont="1" applyFill="1" applyAlignment="1">
      <alignment vertical="top"/>
    </xf>
    <xf numFmtId="1" fontId="11" fillId="0" borderId="0" xfId="91" applyNumberFormat="1" applyFont="1"/>
    <xf numFmtId="165" fontId="11" fillId="0" borderId="0" xfId="91" applyNumberFormat="1" applyFont="1"/>
    <xf numFmtId="0" fontId="10" fillId="0" borderId="0" xfId="0" applyFont="1" applyAlignment="1">
      <alignment horizontal="left" vertical="top" readingOrder="1"/>
    </xf>
    <xf numFmtId="0" fontId="10" fillId="0" borderId="0" xfId="0" applyFont="1" applyAlignment="1">
      <alignment horizontal="center"/>
    </xf>
    <xf numFmtId="0" fontId="11" fillId="2" borderId="0" xfId="0" applyFont="1" applyFill="1" applyAlignment="1">
      <alignment horizontal="left" wrapText="1"/>
    </xf>
    <xf numFmtId="0" fontId="11" fillId="0" borderId="0" xfId="0" applyFont="1" applyAlignment="1">
      <alignment horizontal="left" wrapText="1"/>
    </xf>
  </cellXfs>
  <cellStyles count="137">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hidden="1"/>
    <cellStyle name="Lien hypertexte" xfId="130" builtinId="8" hidden="1"/>
    <cellStyle name="Lien hypertexte" xfId="132" builtinId="8" hidden="1"/>
    <cellStyle name="Lien hypertexte" xfId="134" builtinId="8"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1" builtinId="9" hidden="1"/>
    <cellStyle name="Lien hypertexte visité" xfId="133" builtinId="9" hidden="1"/>
    <cellStyle name="Lien hypertexte visité" xfId="135" builtinId="9" hidden="1"/>
    <cellStyle name="Milliers" xfId="91" builtinId="3"/>
    <cellStyle name="Milliers 2" xfId="3" xr:uid="{00000000-0005-0000-0000-000083000000}"/>
    <cellStyle name="Normal" xfId="0" builtinId="0"/>
    <cellStyle name="Normal 2" xfId="2" xr:uid="{00000000-0005-0000-0000-000085000000}"/>
    <cellStyle name="Normal 6" xfId="136" xr:uid="{342A3F6A-EB68-4FAF-AB9B-CA71C2B9EEA5}"/>
    <cellStyle name="Pourcentage" xfId="1" builtinId="5"/>
    <cellStyle name="Pourcentage 2" xfId="4" xr:uid="{00000000-0005-0000-0000-00008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zoomScale="118" zoomScaleNormal="118" workbookViewId="0">
      <selection activeCell="G22" sqref="G22"/>
    </sheetView>
  </sheetViews>
  <sheetFormatPr baseColWidth="10" defaultRowHeight="14.5" x14ac:dyDescent="0.35"/>
  <cols>
    <col min="1" max="1" width="35" customWidth="1"/>
    <col min="2" max="2" width="15" customWidth="1"/>
    <col min="3" max="3" width="14.26953125" customWidth="1"/>
    <col min="4" max="4" width="16.6328125" customWidth="1"/>
    <col min="5" max="5" width="18.54296875" customWidth="1"/>
    <col min="21" max="21" width="15.1796875" customWidth="1"/>
  </cols>
  <sheetData>
    <row r="1" spans="1:5" ht="14.5" customHeight="1" x14ac:dyDescent="0.35">
      <c r="A1" s="6" t="s">
        <v>36</v>
      </c>
      <c r="B1" s="7"/>
      <c r="C1" s="7"/>
      <c r="D1" s="7"/>
      <c r="E1" s="7"/>
    </row>
    <row r="2" spans="1:5" ht="14.5" customHeight="1" x14ac:dyDescent="0.35">
      <c r="A2" s="8" t="s">
        <v>37</v>
      </c>
      <c r="B2" s="7"/>
      <c r="C2" s="7"/>
      <c r="D2" s="7"/>
      <c r="E2" s="7"/>
    </row>
    <row r="3" spans="1:5" ht="29" customHeight="1" x14ac:dyDescent="0.35">
      <c r="A3" s="9" t="s">
        <v>38</v>
      </c>
      <c r="B3" s="10"/>
      <c r="C3" s="10"/>
      <c r="D3" s="10"/>
      <c r="E3" s="10"/>
    </row>
    <row r="4" spans="1:5" ht="28.5" customHeight="1" x14ac:dyDescent="0.35">
      <c r="A4" s="11" t="s">
        <v>39</v>
      </c>
      <c r="B4" s="7"/>
      <c r="C4" s="7"/>
      <c r="D4" s="7"/>
      <c r="E4" s="7"/>
    </row>
    <row r="5" spans="1:5" ht="31" customHeight="1" x14ac:dyDescent="0.35">
      <c r="A5" s="11" t="s">
        <v>40</v>
      </c>
      <c r="B5" s="7"/>
      <c r="C5" s="7"/>
      <c r="D5" s="7"/>
      <c r="E5" s="7"/>
    </row>
    <row r="6" spans="1:5" ht="31" customHeight="1" x14ac:dyDescent="0.35">
      <c r="A6" s="2"/>
      <c r="B6" s="1"/>
      <c r="C6" s="1"/>
    </row>
    <row r="7" spans="1:5" x14ac:dyDescent="0.35">
      <c r="A7" s="40" t="s">
        <v>41</v>
      </c>
      <c r="B7" s="38" t="s">
        <v>0</v>
      </c>
      <c r="C7" s="39"/>
      <c r="D7" s="38" t="s">
        <v>1</v>
      </c>
      <c r="E7" s="39"/>
    </row>
    <row r="8" spans="1:5" x14ac:dyDescent="0.35">
      <c r="B8" s="40" t="s">
        <v>7</v>
      </c>
      <c r="C8" s="40" t="s">
        <v>8</v>
      </c>
      <c r="D8" s="40" t="s">
        <v>7</v>
      </c>
      <c r="E8" s="40" t="s">
        <v>8</v>
      </c>
    </row>
    <row r="9" spans="1:5" x14ac:dyDescent="0.35">
      <c r="A9" s="4" t="s">
        <v>2</v>
      </c>
      <c r="B9" s="4">
        <v>49.689729355506998</v>
      </c>
      <c r="C9" s="4">
        <v>23.907093680568899</v>
      </c>
      <c r="D9" s="41">
        <v>53.3185830660356</v>
      </c>
      <c r="E9" s="4">
        <v>27.471212032042502</v>
      </c>
    </row>
    <row r="10" spans="1:5" x14ac:dyDescent="0.35">
      <c r="A10" s="4" t="s">
        <v>3</v>
      </c>
      <c r="B10" s="4">
        <v>47.498066661922003</v>
      </c>
      <c r="C10" s="4">
        <v>22.6042225702511</v>
      </c>
      <c r="D10" s="41">
        <v>51.833962034397402</v>
      </c>
      <c r="E10" s="4">
        <v>26.0522077197021</v>
      </c>
    </row>
    <row r="11" spans="1:5" ht="28.5" x14ac:dyDescent="0.35">
      <c r="A11" s="42" t="s">
        <v>22</v>
      </c>
      <c r="B11" s="4">
        <v>47.434885099300701</v>
      </c>
      <c r="C11" s="4">
        <v>22.519441112826399</v>
      </c>
      <c r="D11" s="41">
        <v>52.358846120199303</v>
      </c>
      <c r="E11" s="4">
        <v>26.580783181731402</v>
      </c>
    </row>
    <row r="12" spans="1:5" x14ac:dyDescent="0.35">
      <c r="A12" s="4" t="s">
        <v>5</v>
      </c>
      <c r="B12" s="4">
        <v>45.873897342721101</v>
      </c>
      <c r="C12" s="4">
        <v>21.8525827663473</v>
      </c>
      <c r="D12" s="41">
        <v>51.576172833564101</v>
      </c>
      <c r="E12" s="4">
        <v>26.033826153038198</v>
      </c>
    </row>
    <row r="13" spans="1:5" x14ac:dyDescent="0.35">
      <c r="A13" s="4" t="s">
        <v>6</v>
      </c>
      <c r="B13" s="4">
        <v>44.038033620364601</v>
      </c>
      <c r="C13" s="4">
        <v>20.360714637516502</v>
      </c>
      <c r="D13" s="41">
        <v>49.901958010195898</v>
      </c>
      <c r="E13" s="4">
        <v>24.8321239208964</v>
      </c>
    </row>
    <row r="14" spans="1:5" x14ac:dyDescent="0.35">
      <c r="A14" s="43" t="s">
        <v>35</v>
      </c>
      <c r="B14" s="43">
        <v>46.413435492618902</v>
      </c>
      <c r="C14" s="43">
        <v>22.0646460592579</v>
      </c>
      <c r="D14" s="44">
        <v>51.587130002502398</v>
      </c>
      <c r="E14" s="43">
        <v>26.3010842281736</v>
      </c>
    </row>
    <row r="15" spans="1:5" x14ac:dyDescent="0.35">
      <c r="A15" s="43"/>
      <c r="B15" s="43"/>
      <c r="C15" s="43"/>
      <c r="D15" s="44"/>
      <c r="E15" s="43"/>
    </row>
    <row r="16" spans="1:5" x14ac:dyDescent="0.35">
      <c r="A16" s="45" t="s">
        <v>9</v>
      </c>
      <c r="B16" s="38" t="s">
        <v>0</v>
      </c>
      <c r="C16" s="39"/>
      <c r="D16" s="38" t="s">
        <v>1</v>
      </c>
      <c r="E16" s="39"/>
    </row>
    <row r="17" spans="1:5" x14ac:dyDescent="0.35">
      <c r="B17" s="40" t="s">
        <v>7</v>
      </c>
      <c r="C17" s="40" t="s">
        <v>8</v>
      </c>
      <c r="D17" s="40" t="s">
        <v>7</v>
      </c>
      <c r="E17" s="40" t="s">
        <v>8</v>
      </c>
    </row>
    <row r="18" spans="1:5" x14ac:dyDescent="0.35">
      <c r="A18" s="46" t="s">
        <v>2</v>
      </c>
      <c r="B18" s="5">
        <v>0.34067142899449721</v>
      </c>
      <c r="C18" s="5">
        <v>0.30976114788099807</v>
      </c>
      <c r="D18" s="5">
        <v>0.54834619204630286</v>
      </c>
      <c r="E18" s="5">
        <v>0.52193271035070055</v>
      </c>
    </row>
    <row r="19" spans="1:5" x14ac:dyDescent="0.35">
      <c r="A19" s="46" t="s">
        <v>3</v>
      </c>
      <c r="B19" s="5">
        <v>0.36539113083230035</v>
      </c>
      <c r="C19" s="5">
        <v>0.26854348748519996</v>
      </c>
      <c r="D19" s="5">
        <v>0.45438237982410357</v>
      </c>
      <c r="E19" s="5">
        <v>0.30310896364609974</v>
      </c>
    </row>
    <row r="20" spans="1:5" x14ac:dyDescent="0.35">
      <c r="A20" s="46" t="s">
        <v>4</v>
      </c>
      <c r="B20" s="5">
        <v>0.30814937177930091</v>
      </c>
      <c r="C20" s="5">
        <v>0.25941872612559891</v>
      </c>
      <c r="D20" s="5">
        <v>0.27376173748310606</v>
      </c>
      <c r="E20" s="5">
        <v>0.23971510051890021</v>
      </c>
    </row>
    <row r="21" spans="1:5" x14ac:dyDescent="0.35">
      <c r="A21" s="46" t="s">
        <v>5</v>
      </c>
      <c r="B21" s="5">
        <v>0.41439003789520257</v>
      </c>
      <c r="C21" s="5">
        <v>0.31522387984090017</v>
      </c>
      <c r="D21" s="5">
        <v>0.19794731153270106</v>
      </c>
      <c r="E21" s="5">
        <v>0.15921219555909971</v>
      </c>
    </row>
    <row r="22" spans="1:5" x14ac:dyDescent="0.35">
      <c r="A22" s="46" t="s">
        <v>6</v>
      </c>
      <c r="B22" s="5">
        <v>0.25974817238660108</v>
      </c>
      <c r="C22" s="5">
        <v>0.19491096913210271</v>
      </c>
      <c r="D22" s="5">
        <v>0.418856573014601</v>
      </c>
      <c r="E22" s="5">
        <v>0.27866911910599867</v>
      </c>
    </row>
    <row r="23" spans="1:5" x14ac:dyDescent="0.35">
      <c r="A23" s="43" t="s">
        <v>35</v>
      </c>
      <c r="B23" s="47">
        <v>0.13322568165660442</v>
      </c>
      <c r="C23" s="47">
        <v>0.10560784595779893</v>
      </c>
      <c r="D23" s="47">
        <v>0.12272409994849909</v>
      </c>
      <c r="E23" s="47">
        <v>9.9157380999201905E-2</v>
      </c>
    </row>
    <row r="24" spans="1:5" x14ac:dyDescent="0.35">
      <c r="A24" s="3"/>
      <c r="B24" s="3"/>
      <c r="C24" s="3"/>
    </row>
  </sheetData>
  <mergeCells count="9">
    <mergeCell ref="B16:C16"/>
    <mergeCell ref="D16:E16"/>
    <mergeCell ref="B7:C7"/>
    <mergeCell ref="D7:E7"/>
    <mergeCell ref="A1:E1"/>
    <mergeCell ref="A2:E2"/>
    <mergeCell ref="A3:E3"/>
    <mergeCell ref="A4:E4"/>
    <mergeCell ref="A5:E5"/>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8"/>
  <sheetViews>
    <sheetView zoomScale="104" zoomScaleNormal="104" zoomScalePageLayoutView="75" workbookViewId="0">
      <selection activeCell="G48" sqref="G48"/>
    </sheetView>
  </sheetViews>
  <sheetFormatPr baseColWidth="10" defaultRowHeight="14" x14ac:dyDescent="0.3"/>
  <cols>
    <col min="1" max="1" width="10.90625" style="20"/>
    <col min="2" max="2" width="15.90625" style="20" customWidth="1"/>
    <col min="3" max="3" width="8.6328125" style="20" customWidth="1"/>
    <col min="4" max="5" width="10.90625" style="20"/>
    <col min="6" max="6" width="16.08984375" style="20" customWidth="1"/>
    <col min="7" max="8" width="10.90625" style="20"/>
    <col min="9" max="9" width="10.08984375" style="20" customWidth="1"/>
    <col min="10" max="10" width="14.08984375" style="20" customWidth="1"/>
    <col min="11" max="11" width="9.7265625" style="20" customWidth="1"/>
    <col min="12" max="12" width="8.36328125" style="20" customWidth="1"/>
    <col min="13" max="13" width="12.26953125" style="20" customWidth="1"/>
    <col min="14" max="14" width="10.90625" style="20"/>
    <col min="15" max="15" width="13.453125" style="20" customWidth="1"/>
    <col min="16" max="16" width="13.90625" style="20" customWidth="1"/>
    <col min="17" max="16384" width="10.90625" style="20"/>
  </cols>
  <sheetData>
    <row r="1" spans="1:45" ht="14.5" customHeight="1" x14ac:dyDescent="0.3">
      <c r="A1" s="18" t="s">
        <v>42</v>
      </c>
      <c r="B1" s="19"/>
      <c r="C1" s="19"/>
      <c r="D1" s="19"/>
      <c r="E1" s="19"/>
      <c r="F1" s="19"/>
      <c r="G1" s="19"/>
      <c r="H1" s="19"/>
      <c r="I1" s="19"/>
      <c r="J1" s="19"/>
      <c r="K1" s="19"/>
      <c r="L1" s="19"/>
      <c r="M1" s="19"/>
    </row>
    <row r="2" spans="1:45" ht="14.5" customHeight="1" x14ac:dyDescent="0.3">
      <c r="A2" s="21" t="s">
        <v>37</v>
      </c>
      <c r="B2" s="19"/>
      <c r="C2" s="19"/>
      <c r="D2" s="19"/>
      <c r="E2" s="19"/>
      <c r="F2" s="19"/>
      <c r="G2" s="19"/>
      <c r="H2" s="19"/>
      <c r="I2" s="19"/>
      <c r="J2" s="19"/>
      <c r="K2" s="19"/>
      <c r="L2" s="19"/>
      <c r="M2" s="19"/>
    </row>
    <row r="3" spans="1:45" ht="18.5" customHeight="1" x14ac:dyDescent="0.3">
      <c r="A3" s="22" t="s">
        <v>43</v>
      </c>
      <c r="B3" s="19"/>
      <c r="C3" s="19"/>
      <c r="D3" s="19"/>
      <c r="E3" s="19"/>
      <c r="F3" s="19"/>
      <c r="G3" s="19"/>
      <c r="H3" s="19"/>
      <c r="I3" s="19"/>
      <c r="J3" s="19"/>
      <c r="K3" s="19"/>
      <c r="L3" s="19"/>
      <c r="M3" s="19"/>
    </row>
    <row r="4" spans="1:45" ht="28.5" customHeight="1" x14ac:dyDescent="0.3">
      <c r="A4" s="22" t="s">
        <v>45</v>
      </c>
      <c r="B4" s="19"/>
      <c r="C4" s="19"/>
      <c r="D4" s="19"/>
      <c r="E4" s="19"/>
      <c r="F4" s="19"/>
      <c r="G4" s="19"/>
      <c r="H4" s="19"/>
      <c r="I4" s="19"/>
      <c r="J4" s="19"/>
      <c r="K4" s="19"/>
      <c r="L4" s="19"/>
      <c r="M4" s="19"/>
    </row>
    <row r="5" spans="1:45" ht="17.5" customHeight="1" x14ac:dyDescent="0.3">
      <c r="A5" s="22" t="s">
        <v>44</v>
      </c>
      <c r="B5" s="19"/>
      <c r="C5" s="19"/>
      <c r="D5" s="19"/>
      <c r="E5" s="19"/>
      <c r="F5" s="19"/>
      <c r="G5" s="19"/>
      <c r="H5" s="19"/>
      <c r="I5" s="19"/>
      <c r="J5" s="19"/>
      <c r="K5" s="19"/>
      <c r="L5" s="19"/>
      <c r="M5" s="19"/>
    </row>
    <row r="6" spans="1:45" ht="31" customHeight="1" x14ac:dyDescent="0.3">
      <c r="A6" s="23"/>
      <c r="B6" s="24"/>
      <c r="C6" s="24"/>
      <c r="D6" s="24"/>
      <c r="E6" s="24"/>
    </row>
    <row r="7" spans="1:45" ht="23" customHeight="1" x14ac:dyDescent="0.3">
      <c r="A7" s="30" t="s">
        <v>15</v>
      </c>
      <c r="B7" s="30" t="s">
        <v>0</v>
      </c>
      <c r="C7" s="31"/>
      <c r="D7" s="31"/>
      <c r="E7" s="31"/>
      <c r="F7" s="31"/>
      <c r="G7" s="31"/>
      <c r="H7" s="31"/>
      <c r="I7" s="31"/>
      <c r="J7" s="31"/>
      <c r="K7" s="31"/>
      <c r="L7" s="31"/>
      <c r="M7" s="31"/>
    </row>
    <row r="8" spans="1:45" ht="14.5" customHeight="1" x14ac:dyDescent="0.3">
      <c r="A8" s="30"/>
      <c r="B8" s="30"/>
      <c r="C8" s="26" t="s">
        <v>10</v>
      </c>
      <c r="D8" s="26" t="s">
        <v>11</v>
      </c>
      <c r="E8" s="26" t="s">
        <v>13</v>
      </c>
      <c r="F8" s="31" t="s">
        <v>19</v>
      </c>
      <c r="G8" s="31" t="s">
        <v>21</v>
      </c>
      <c r="H8" s="26" t="s">
        <v>12</v>
      </c>
      <c r="I8" s="26" t="s">
        <v>23</v>
      </c>
      <c r="J8" s="26" t="s">
        <v>17</v>
      </c>
      <c r="K8" s="26" t="s">
        <v>25</v>
      </c>
      <c r="L8" s="26" t="s">
        <v>26</v>
      </c>
      <c r="M8" s="26" t="s">
        <v>27</v>
      </c>
      <c r="AO8" s="25"/>
      <c r="AP8" s="25"/>
      <c r="AQ8" s="25"/>
      <c r="AR8" s="25"/>
    </row>
    <row r="9" spans="1:45" ht="14.5" customHeight="1" x14ac:dyDescent="0.3">
      <c r="A9" s="30"/>
      <c r="B9" s="31" t="s">
        <v>2</v>
      </c>
      <c r="C9" s="32">
        <v>27.359627558773685</v>
      </c>
      <c r="D9" s="32">
        <v>1.0118700967645295</v>
      </c>
      <c r="E9" s="32">
        <v>0</v>
      </c>
      <c r="F9" s="32">
        <v>0.24375185842274638</v>
      </c>
      <c r="G9" s="32">
        <v>2.9848667478571393E-2</v>
      </c>
      <c r="H9" s="32">
        <v>21.086126213851458</v>
      </c>
      <c r="I9" s="32">
        <f>SUM(C9:H9)</f>
        <v>49.731224395290994</v>
      </c>
      <c r="J9" s="32">
        <f>G9+F9</f>
        <v>0.27360052590131778</v>
      </c>
      <c r="K9" s="33">
        <f>C9/I9</f>
        <v>0.55014988855501301</v>
      </c>
      <c r="L9" s="33">
        <f>H9/I9</f>
        <v>0.42400175081649677</v>
      </c>
      <c r="M9" s="33">
        <f>(D9+F9+G9)/I9</f>
        <v>2.5848360628490125E-2</v>
      </c>
      <c r="AL9" s="25"/>
      <c r="AM9" s="25"/>
      <c r="AN9" s="25"/>
      <c r="AO9" s="25"/>
      <c r="AP9" s="25"/>
      <c r="AQ9" s="25"/>
      <c r="AR9" s="25"/>
      <c r="AS9" s="25"/>
    </row>
    <row r="10" spans="1:45" x14ac:dyDescent="0.3">
      <c r="A10" s="30"/>
      <c r="B10" s="31" t="s">
        <v>3</v>
      </c>
      <c r="C10" s="32">
        <v>25.810645601211213</v>
      </c>
      <c r="D10" s="32">
        <v>1.0616713697312672</v>
      </c>
      <c r="E10" s="32">
        <v>0</v>
      </c>
      <c r="F10" s="32">
        <v>0.72357109338912906</v>
      </c>
      <c r="G10" s="32">
        <v>5.7345343354704363E-2</v>
      </c>
      <c r="H10" s="32">
        <v>19.856801618195711</v>
      </c>
      <c r="I10" s="32">
        <f t="shared" ref="I10:I13" si="0">SUM(C10:H10)</f>
        <v>47.510035025882026</v>
      </c>
      <c r="J10" s="32">
        <f>G10+F10</f>
        <v>0.78091643674383338</v>
      </c>
      <c r="K10" s="33">
        <f>C10/I10</f>
        <v>0.54326724000835525</v>
      </c>
      <c r="L10" s="33">
        <f>H10/I10</f>
        <v>0.41794963121745388</v>
      </c>
      <c r="M10" s="33">
        <f>(D10+F10+G10)/I10</f>
        <v>3.8783128774190857E-2</v>
      </c>
      <c r="AL10" s="25"/>
      <c r="AM10" s="25"/>
      <c r="AN10" s="25"/>
      <c r="AO10" s="25"/>
      <c r="AP10" s="25"/>
      <c r="AQ10" s="25"/>
      <c r="AR10" s="25"/>
      <c r="AS10" s="25"/>
    </row>
    <row r="11" spans="1:45" ht="14" customHeight="1" x14ac:dyDescent="0.3">
      <c r="A11" s="30"/>
      <c r="B11" s="34" t="s">
        <v>20</v>
      </c>
      <c r="C11" s="32">
        <v>23.896593740530083</v>
      </c>
      <c r="D11" s="32">
        <v>1.6718533063789591</v>
      </c>
      <c r="E11" s="32">
        <v>0</v>
      </c>
      <c r="F11" s="32">
        <v>0.54793302245851938</v>
      </c>
      <c r="G11" s="32">
        <v>3.0017836864535165E-2</v>
      </c>
      <c r="H11" s="32">
        <v>21.293133855835372</v>
      </c>
      <c r="I11" s="32">
        <f t="shared" si="0"/>
        <v>47.439531762067467</v>
      </c>
      <c r="J11" s="32">
        <f>G11+F11</f>
        <v>0.57795085932305457</v>
      </c>
      <c r="K11" s="33">
        <f>C11/I11</f>
        <v>0.50372743686390553</v>
      </c>
      <c r="L11" s="33">
        <f>H11/I11</f>
        <v>0.44884789256839397</v>
      </c>
      <c r="M11" s="33">
        <f>(D11+F11+G11)/I11</f>
        <v>4.7424670567700493E-2</v>
      </c>
      <c r="AL11" s="25"/>
      <c r="AM11" s="25"/>
      <c r="AN11" s="25"/>
      <c r="AO11" s="25"/>
      <c r="AP11" s="25"/>
      <c r="AQ11" s="25"/>
      <c r="AR11" s="25"/>
      <c r="AS11" s="25"/>
    </row>
    <row r="12" spans="1:45" x14ac:dyDescent="0.3">
      <c r="A12" s="30"/>
      <c r="B12" s="31" t="s">
        <v>5</v>
      </c>
      <c r="C12" s="32">
        <v>21.235117384587276</v>
      </c>
      <c r="D12" s="32">
        <v>2.2908111904955812</v>
      </c>
      <c r="E12" s="32">
        <v>0</v>
      </c>
      <c r="F12" s="32">
        <v>0.81617889246904252</v>
      </c>
      <c r="G12" s="32">
        <v>7.71855019245722E-2</v>
      </c>
      <c r="H12" s="32">
        <v>21.451296655130918</v>
      </c>
      <c r="I12" s="32">
        <f t="shared" si="0"/>
        <v>45.870589624607391</v>
      </c>
      <c r="J12" s="32">
        <f>G12+F12</f>
        <v>0.8933643943936147</v>
      </c>
      <c r="K12" s="33">
        <f>C12/I12</f>
        <v>0.46293534829985367</v>
      </c>
      <c r="L12" s="33">
        <f>H12/I12</f>
        <v>0.46764815605560295</v>
      </c>
      <c r="M12" s="33">
        <f>(D12+F12+G12)/I12</f>
        <v>6.9416495644543386E-2</v>
      </c>
      <c r="AL12" s="25"/>
      <c r="AM12" s="25"/>
      <c r="AN12" s="25"/>
      <c r="AO12" s="25"/>
      <c r="AP12" s="25"/>
      <c r="AQ12" s="25"/>
      <c r="AR12" s="25"/>
      <c r="AS12" s="25"/>
    </row>
    <row r="13" spans="1:45" x14ac:dyDescent="0.3">
      <c r="A13" s="30"/>
      <c r="B13" s="31" t="s">
        <v>6</v>
      </c>
      <c r="C13" s="32">
        <v>20.195096209055247</v>
      </c>
      <c r="D13" s="32">
        <v>3.4228186006513255</v>
      </c>
      <c r="E13" s="32">
        <v>0</v>
      </c>
      <c r="F13" s="32">
        <v>1.3096286496094141</v>
      </c>
      <c r="G13" s="32">
        <v>3.760546243753278E-2</v>
      </c>
      <c r="H13" s="32">
        <v>19.07169728247678</v>
      </c>
      <c r="I13" s="32">
        <f t="shared" si="0"/>
        <v>44.036846204230301</v>
      </c>
      <c r="J13" s="32">
        <f>G13+F13</f>
        <v>1.3472341120469469</v>
      </c>
      <c r="K13" s="33">
        <f>C13/I13</f>
        <v>0.45859542518999125</v>
      </c>
      <c r="L13" s="33">
        <f>H13/I13</f>
        <v>0.43308499418935908</v>
      </c>
      <c r="M13" s="33">
        <f>(D13+F13+G13)/I13</f>
        <v>0.10831958062064963</v>
      </c>
      <c r="AL13" s="25"/>
      <c r="AM13" s="25"/>
      <c r="AN13" s="25"/>
      <c r="AO13" s="25"/>
      <c r="AP13" s="25"/>
      <c r="AQ13" s="25"/>
      <c r="AR13" s="25"/>
      <c r="AS13" s="25"/>
    </row>
    <row r="14" spans="1:45" x14ac:dyDescent="0.3">
      <c r="A14" s="30"/>
      <c r="B14" s="30"/>
      <c r="C14" s="32"/>
      <c r="D14" s="32"/>
      <c r="E14" s="32"/>
      <c r="F14" s="32"/>
      <c r="G14" s="32"/>
      <c r="H14" s="32"/>
      <c r="I14" s="32"/>
      <c r="J14" s="32"/>
      <c r="K14" s="33"/>
      <c r="L14" s="33"/>
      <c r="M14" s="33"/>
      <c r="AL14" s="25"/>
      <c r="AM14" s="25"/>
      <c r="AN14" s="25"/>
      <c r="AO14" s="25"/>
      <c r="AP14" s="25"/>
      <c r="AQ14" s="25"/>
      <c r="AR14" s="25"/>
      <c r="AS14" s="25"/>
    </row>
    <row r="15" spans="1:45" x14ac:dyDescent="0.3">
      <c r="A15" s="30" t="s">
        <v>15</v>
      </c>
      <c r="B15" s="30" t="s">
        <v>1</v>
      </c>
      <c r="C15" s="31"/>
      <c r="D15" s="31"/>
      <c r="E15" s="31"/>
      <c r="F15" s="31"/>
      <c r="G15" s="31"/>
      <c r="H15" s="31"/>
      <c r="I15" s="31"/>
      <c r="J15" s="31"/>
      <c r="K15" s="31"/>
      <c r="L15" s="31"/>
      <c r="M15" s="31"/>
      <c r="AO15" s="25"/>
      <c r="AP15" s="25"/>
      <c r="AQ15" s="25"/>
      <c r="AR15" s="25"/>
    </row>
    <row r="16" spans="1:45" x14ac:dyDescent="0.3">
      <c r="A16" s="30"/>
      <c r="B16" s="30"/>
      <c r="C16" s="26" t="s">
        <v>10</v>
      </c>
      <c r="D16" s="26" t="s">
        <v>11</v>
      </c>
      <c r="E16" s="26" t="s">
        <v>13</v>
      </c>
      <c r="F16" s="31" t="s">
        <v>19</v>
      </c>
      <c r="G16" s="31" t="s">
        <v>21</v>
      </c>
      <c r="H16" s="26" t="s">
        <v>12</v>
      </c>
      <c r="I16" s="26" t="s">
        <v>23</v>
      </c>
      <c r="J16" s="26" t="s">
        <v>17</v>
      </c>
      <c r="K16" s="26" t="s">
        <v>25</v>
      </c>
      <c r="L16" s="26" t="s">
        <v>26</v>
      </c>
      <c r="M16" s="26" t="s">
        <v>27</v>
      </c>
      <c r="AL16" s="25"/>
      <c r="AM16" s="25"/>
      <c r="AN16" s="25"/>
      <c r="AO16" s="25"/>
      <c r="AP16" s="25"/>
      <c r="AQ16" s="25"/>
      <c r="AR16" s="25"/>
      <c r="AS16" s="25"/>
    </row>
    <row r="17" spans="1:45" x14ac:dyDescent="0.3">
      <c r="A17" s="30"/>
      <c r="B17" s="31" t="s">
        <v>2</v>
      </c>
      <c r="C17" s="26">
        <v>27.366093337146925</v>
      </c>
      <c r="D17" s="26">
        <v>0.92193986439104902</v>
      </c>
      <c r="E17" s="26">
        <v>0</v>
      </c>
      <c r="F17" s="26">
        <v>0.31432538997449216</v>
      </c>
      <c r="G17" s="26">
        <v>0.49338100786709704</v>
      </c>
      <c r="H17" s="26">
        <v>24.238608057791801</v>
      </c>
      <c r="I17" s="32">
        <f>SUM(C17:H17)</f>
        <v>53.334347657171364</v>
      </c>
      <c r="J17" s="32">
        <f>G17+F17</f>
        <v>0.80770639784158926</v>
      </c>
      <c r="K17" s="35">
        <f>C17/I17</f>
        <v>0.5131044915568076</v>
      </c>
      <c r="L17" s="35">
        <f>H17/I17</f>
        <v>0.45446525780338604</v>
      </c>
      <c r="M17" s="35">
        <f>(D17+F17+G17)/I17</f>
        <v>3.2430250639806396E-2</v>
      </c>
      <c r="AL17" s="25"/>
      <c r="AM17" s="25"/>
      <c r="AN17" s="25"/>
      <c r="AO17" s="25"/>
      <c r="AP17" s="25"/>
      <c r="AQ17" s="25"/>
      <c r="AR17" s="25"/>
      <c r="AS17" s="25"/>
    </row>
    <row r="18" spans="1:45" x14ac:dyDescent="0.3">
      <c r="A18" s="30"/>
      <c r="B18" s="31" t="s">
        <v>29</v>
      </c>
      <c r="C18" s="26">
        <v>25.764275595119667</v>
      </c>
      <c r="D18" s="26">
        <v>1.2378764110068756</v>
      </c>
      <c r="E18" s="26">
        <v>0</v>
      </c>
      <c r="F18" s="26">
        <v>0.62212957122051304</v>
      </c>
      <c r="G18" s="26">
        <v>0.60337943555264972</v>
      </c>
      <c r="H18" s="26">
        <v>23.650952618820664</v>
      </c>
      <c r="I18" s="32">
        <f t="shared" ref="I18:I21" si="1">SUM(C18:H18)</f>
        <v>51.87861363172037</v>
      </c>
      <c r="J18" s="32">
        <f>G18+F18</f>
        <v>1.2255090067731627</v>
      </c>
      <c r="K18" s="35">
        <f>C18/I18</f>
        <v>0.49662613920288923</v>
      </c>
      <c r="L18" s="35">
        <f>H18/I18</f>
        <v>0.45589022071244512</v>
      </c>
      <c r="M18" s="35">
        <f>(D18+F18+G18)/I18</f>
        <v>4.7483640084665636E-2</v>
      </c>
      <c r="AL18" s="25"/>
      <c r="AM18" s="25"/>
      <c r="AN18" s="25"/>
      <c r="AO18" s="25"/>
      <c r="AP18" s="25"/>
      <c r="AQ18" s="25"/>
      <c r="AR18" s="25"/>
      <c r="AS18" s="25"/>
    </row>
    <row r="19" spans="1:45" ht="28" x14ac:dyDescent="0.3">
      <c r="A19" s="30"/>
      <c r="B19" s="34" t="s">
        <v>22</v>
      </c>
      <c r="C19" s="26">
        <v>23.454563128271364</v>
      </c>
      <c r="D19" s="26">
        <v>1.759879541495458</v>
      </c>
      <c r="E19" s="26">
        <v>0</v>
      </c>
      <c r="F19" s="26">
        <v>0.63370441572084524</v>
      </c>
      <c r="G19" s="26">
        <v>0.65050047573194225</v>
      </c>
      <c r="H19" s="26">
        <v>25.888810733815614</v>
      </c>
      <c r="I19" s="32">
        <f t="shared" si="1"/>
        <v>52.387458295035223</v>
      </c>
      <c r="J19" s="32">
        <f>G19+F19</f>
        <v>1.2842048914527875</v>
      </c>
      <c r="K19" s="35">
        <f>C19/I19</f>
        <v>0.4477133247461666</v>
      </c>
      <c r="L19" s="35">
        <f>H19/I19</f>
        <v>0.49417955320556378</v>
      </c>
      <c r="M19" s="35">
        <f>(D19+F19+G19)/I19</f>
        <v>5.8107122048269601E-2</v>
      </c>
      <c r="AL19" s="25"/>
      <c r="AM19" s="25"/>
      <c r="AN19" s="25"/>
      <c r="AO19" s="25"/>
      <c r="AP19" s="25"/>
      <c r="AQ19" s="25"/>
      <c r="AR19" s="25"/>
      <c r="AS19" s="25"/>
    </row>
    <row r="20" spans="1:45" x14ac:dyDescent="0.3">
      <c r="A20" s="30"/>
      <c r="B20" s="31" t="s">
        <v>30</v>
      </c>
      <c r="C20" s="26">
        <v>21.383296360996695</v>
      </c>
      <c r="D20" s="26">
        <v>2.9784800580156321</v>
      </c>
      <c r="E20" s="26">
        <v>5.8782629012038299E-3</v>
      </c>
      <c r="F20" s="26">
        <v>1.1905363586406479</v>
      </c>
      <c r="G20" s="26">
        <v>1.0713163685250959</v>
      </c>
      <c r="H20" s="26">
        <v>25.005791578502329</v>
      </c>
      <c r="I20" s="32">
        <f t="shared" si="1"/>
        <v>51.635298987581606</v>
      </c>
      <c r="J20" s="32">
        <f>G20+F20</f>
        <v>2.2618527271657438</v>
      </c>
      <c r="K20" s="35">
        <f>C20/I20</f>
        <v>0.4141216721944308</v>
      </c>
      <c r="L20" s="35">
        <f>H20/I20</f>
        <v>0.48427707534948666</v>
      </c>
      <c r="M20" s="35">
        <f>(D20+F20+G20)/I20</f>
        <v>0.10148741051042789</v>
      </c>
      <c r="AL20" s="25"/>
      <c r="AM20" s="25"/>
      <c r="AN20" s="25"/>
      <c r="AO20" s="25"/>
      <c r="AP20" s="25"/>
      <c r="AQ20" s="25"/>
      <c r="AR20" s="25"/>
      <c r="AS20" s="25"/>
    </row>
    <row r="21" spans="1:45" x14ac:dyDescent="0.3">
      <c r="A21" s="30"/>
      <c r="B21" s="31" t="s">
        <v>31</v>
      </c>
      <c r="C21" s="26">
        <v>19.777212976580277</v>
      </c>
      <c r="D21" s="26">
        <v>3.6975832837552494</v>
      </c>
      <c r="E21" s="26">
        <v>4.8277856635604742E-3</v>
      </c>
      <c r="F21" s="26">
        <v>1.3553394660350955</v>
      </c>
      <c r="G21" s="26">
        <v>1.5808495156525804</v>
      </c>
      <c r="H21" s="26">
        <v>23.552507729019094</v>
      </c>
      <c r="I21" s="32">
        <f t="shared" si="1"/>
        <v>49.968320756705857</v>
      </c>
      <c r="J21" s="32">
        <f>G21+F21</f>
        <v>2.9361889816876756</v>
      </c>
      <c r="K21" s="35">
        <f>C21/I21</f>
        <v>0.39579502927214405</v>
      </c>
      <c r="L21" s="35">
        <f>H21/I21</f>
        <v>0.47134879404283958</v>
      </c>
      <c r="M21" s="35">
        <f>(D21+F21+G21)/I21</f>
        <v>0.13275955975672163</v>
      </c>
      <c r="AC21" s="25"/>
      <c r="AF21" s="28"/>
      <c r="AG21" s="28"/>
      <c r="AH21" s="28"/>
      <c r="AI21" s="28"/>
      <c r="AJ21" s="28"/>
      <c r="AL21" s="25"/>
      <c r="AM21" s="25"/>
      <c r="AN21" s="25"/>
      <c r="AO21" s="25"/>
      <c r="AP21" s="25"/>
      <c r="AQ21" s="25"/>
      <c r="AR21" s="25"/>
      <c r="AS21" s="25"/>
    </row>
    <row r="22" spans="1:45" x14ac:dyDescent="0.3">
      <c r="A22" s="31"/>
      <c r="B22" s="31"/>
      <c r="C22" s="31"/>
      <c r="D22" s="31"/>
      <c r="E22" s="31"/>
      <c r="F22" s="31"/>
      <c r="G22" s="31"/>
      <c r="H22" s="31"/>
      <c r="I22" s="31"/>
      <c r="J22" s="31"/>
      <c r="K22" s="31"/>
      <c r="L22" s="31"/>
      <c r="M22" s="31"/>
      <c r="W22" s="27"/>
      <c r="AE22" s="28"/>
      <c r="AF22" s="28"/>
      <c r="AG22" s="28"/>
      <c r="AH22" s="28"/>
      <c r="AI22" s="28"/>
      <c r="AJ22" s="28"/>
    </row>
    <row r="23" spans="1:45" x14ac:dyDescent="0.3">
      <c r="A23" s="30" t="s">
        <v>16</v>
      </c>
      <c r="B23" s="30" t="s">
        <v>0</v>
      </c>
      <c r="C23" s="31"/>
      <c r="D23" s="31"/>
      <c r="E23" s="31"/>
      <c r="F23" s="31"/>
      <c r="G23" s="31"/>
      <c r="H23" s="31"/>
      <c r="I23" s="31"/>
      <c r="J23" s="31"/>
      <c r="K23" s="31"/>
      <c r="L23" s="31"/>
      <c r="M23" s="31"/>
    </row>
    <row r="24" spans="1:45" x14ac:dyDescent="0.3">
      <c r="A24" s="30"/>
      <c r="B24" s="30"/>
      <c r="C24" s="26" t="s">
        <v>10</v>
      </c>
      <c r="D24" s="26" t="s">
        <v>11</v>
      </c>
      <c r="E24" s="26" t="s">
        <v>13</v>
      </c>
      <c r="F24" s="31" t="s">
        <v>19</v>
      </c>
      <c r="G24" s="31" t="s">
        <v>21</v>
      </c>
      <c r="H24" s="26" t="s">
        <v>12</v>
      </c>
      <c r="I24" s="26" t="s">
        <v>24</v>
      </c>
      <c r="J24" s="26" t="s">
        <v>17</v>
      </c>
      <c r="K24" s="26" t="s">
        <v>25</v>
      </c>
      <c r="L24" s="26" t="s">
        <v>26</v>
      </c>
      <c r="M24" s="26" t="s">
        <v>27</v>
      </c>
    </row>
    <row r="25" spans="1:45" x14ac:dyDescent="0.3">
      <c r="A25" s="30"/>
      <c r="B25" s="31" t="s">
        <v>2</v>
      </c>
      <c r="C25" s="36">
        <v>2.4638211572018989</v>
      </c>
      <c r="D25" s="36">
        <v>9.7030790397185041E-2</v>
      </c>
      <c r="E25" s="36">
        <v>0</v>
      </c>
      <c r="F25" s="36">
        <v>7.1779948510397359E-2</v>
      </c>
      <c r="G25" s="36">
        <v>2.3026992839536065E-2</v>
      </c>
      <c r="H25" s="36">
        <v>21.294595160210015</v>
      </c>
      <c r="I25" s="32">
        <f>SUM(C25:H25)</f>
        <v>23.950254049159032</v>
      </c>
      <c r="J25" s="32">
        <f>G25+F25</f>
        <v>9.4806941349933421E-2</v>
      </c>
      <c r="K25" s="37">
        <f>C25/I25</f>
        <v>0.10287244353002641</v>
      </c>
      <c r="L25" s="37">
        <f>H25/I25</f>
        <v>0.88911771526522643</v>
      </c>
      <c r="M25" s="33">
        <f>(D25+F25+G25)/I25</f>
        <v>8.0098412047472419E-3</v>
      </c>
    </row>
    <row r="26" spans="1:45" x14ac:dyDescent="0.3">
      <c r="A26" s="30"/>
      <c r="B26" s="31" t="s">
        <v>3</v>
      </c>
      <c r="C26" s="36">
        <v>1.9621585280907443</v>
      </c>
      <c r="D26" s="36">
        <v>5.5916453690868326E-2</v>
      </c>
      <c r="E26" s="36">
        <v>0</v>
      </c>
      <c r="F26" s="36">
        <v>0.10594396521392634</v>
      </c>
      <c r="G26" s="36">
        <v>2.0180959221847192E-2</v>
      </c>
      <c r="H26" s="36">
        <v>20.472837245883206</v>
      </c>
      <c r="I26" s="32">
        <f t="shared" ref="I26:I29" si="2">SUM(C26:H26)</f>
        <v>22.617037152100593</v>
      </c>
      <c r="J26" s="32">
        <f>G26+F26</f>
        <v>0.12612492443577353</v>
      </c>
      <c r="K26" s="37">
        <f>C26/I26</f>
        <v>8.6755772424793751E-2</v>
      </c>
      <c r="L26" s="37">
        <f>H26/I26</f>
        <v>0.90519536702364922</v>
      </c>
      <c r="M26" s="33">
        <f t="shared" ref="M26:M29" si="3">(D26+F26+G26)/I26</f>
        <v>8.0488605515570133E-3</v>
      </c>
    </row>
    <row r="27" spans="1:45" ht="28" x14ac:dyDescent="0.3">
      <c r="A27" s="30"/>
      <c r="B27" s="34" t="s">
        <v>20</v>
      </c>
      <c r="C27" s="36">
        <v>0.89649440443618</v>
      </c>
      <c r="D27" s="36">
        <v>8.0408204501737135E-2</v>
      </c>
      <c r="E27" s="36">
        <v>0</v>
      </c>
      <c r="F27" s="36">
        <v>6.3824197630064278E-2</v>
      </c>
      <c r="G27" s="36">
        <v>9.093594890513753E-3</v>
      </c>
      <c r="H27" s="36">
        <v>21.475887105554758</v>
      </c>
      <c r="I27" s="32">
        <f t="shared" si="2"/>
        <v>22.525707507013252</v>
      </c>
      <c r="J27" s="32">
        <f>G27+F27</f>
        <v>7.2917792520578034E-2</v>
      </c>
      <c r="K27" s="37">
        <f>C27/I27</f>
        <v>3.9798723487688967E-2</v>
      </c>
      <c r="L27" s="37">
        <f>H27/I27</f>
        <v>0.95339456480416263</v>
      </c>
      <c r="M27" s="33">
        <f t="shared" si="3"/>
        <v>6.8067117081484782E-3</v>
      </c>
    </row>
    <row r="28" spans="1:45" x14ac:dyDescent="0.3">
      <c r="A28" s="30"/>
      <c r="B28" s="31" t="s">
        <v>5</v>
      </c>
      <c r="C28" s="36">
        <v>0.64633765621155859</v>
      </c>
      <c r="D28" s="36">
        <v>7.4078309367851827E-2</v>
      </c>
      <c r="E28" s="36">
        <v>0</v>
      </c>
      <c r="F28" s="36">
        <v>8.2427750571063677E-2</v>
      </c>
      <c r="G28" s="36">
        <v>6.4442297056506101E-2</v>
      </c>
      <c r="H28" s="36">
        <v>20.927093283933559</v>
      </c>
      <c r="I28" s="32">
        <f t="shared" si="2"/>
        <v>21.794379297140537</v>
      </c>
      <c r="J28" s="32">
        <f>G28+F28</f>
        <v>0.14687004762756978</v>
      </c>
      <c r="K28" s="37">
        <f>C28/I28</f>
        <v>2.9656162600435208E-2</v>
      </c>
      <c r="L28" s="37">
        <f>H28/I28</f>
        <v>0.96020597781737382</v>
      </c>
      <c r="M28" s="33">
        <f t="shared" si="3"/>
        <v>1.0137859582191011E-2</v>
      </c>
    </row>
    <row r="29" spans="1:45" x14ac:dyDescent="0.3">
      <c r="A29" s="30"/>
      <c r="B29" s="31" t="s">
        <v>6</v>
      </c>
      <c r="C29" s="36">
        <v>0.51821132466292796</v>
      </c>
      <c r="D29" s="36">
        <v>8.3956731741226268E-2</v>
      </c>
      <c r="E29" s="36">
        <v>0</v>
      </c>
      <c r="F29" s="36">
        <v>6.1696154846178769E-2</v>
      </c>
      <c r="G29" s="36">
        <v>3.0453118489944496E-2</v>
      </c>
      <c r="H29" s="36">
        <v>19.665043693071176</v>
      </c>
      <c r="I29" s="32">
        <f t="shared" si="2"/>
        <v>20.359361022811452</v>
      </c>
      <c r="J29" s="32">
        <f>G29+F29</f>
        <v>9.2149273336123272E-2</v>
      </c>
      <c r="K29" s="37">
        <f>C29/I29</f>
        <v>2.5453221448468004E-2</v>
      </c>
      <c r="L29" s="37">
        <f>H29/I29</f>
        <v>0.96589689976211268</v>
      </c>
      <c r="M29" s="33">
        <f t="shared" si="3"/>
        <v>8.6498787894194358E-3</v>
      </c>
    </row>
    <row r="30" spans="1:45" x14ac:dyDescent="0.3">
      <c r="A30" s="30"/>
      <c r="B30" s="30"/>
      <c r="C30" s="36"/>
      <c r="D30" s="36"/>
      <c r="E30" s="36"/>
      <c r="F30" s="36"/>
      <c r="G30" s="36"/>
      <c r="H30" s="36"/>
      <c r="I30" s="32"/>
      <c r="J30" s="32"/>
      <c r="K30" s="37"/>
      <c r="L30" s="37"/>
      <c r="M30" s="33"/>
    </row>
    <row r="31" spans="1:45" x14ac:dyDescent="0.3">
      <c r="A31" s="30" t="s">
        <v>16</v>
      </c>
      <c r="B31" s="30" t="s">
        <v>1</v>
      </c>
      <c r="C31" s="31"/>
      <c r="D31" s="31"/>
      <c r="E31" s="31"/>
      <c r="F31" s="31"/>
      <c r="G31" s="31"/>
      <c r="H31" s="31"/>
      <c r="I31" s="31"/>
      <c r="J31" s="31"/>
      <c r="K31" s="31"/>
      <c r="L31" s="31"/>
      <c r="M31" s="31"/>
    </row>
    <row r="32" spans="1:45" x14ac:dyDescent="0.3">
      <c r="A32" s="30"/>
      <c r="B32" s="30"/>
      <c r="C32" s="26" t="s">
        <v>10</v>
      </c>
      <c r="D32" s="26" t="s">
        <v>11</v>
      </c>
      <c r="E32" s="26" t="s">
        <v>13</v>
      </c>
      <c r="F32" s="31" t="s">
        <v>19</v>
      </c>
      <c r="G32" s="31" t="s">
        <v>21</v>
      </c>
      <c r="H32" s="26" t="s">
        <v>12</v>
      </c>
      <c r="I32" s="26" t="s">
        <v>24</v>
      </c>
      <c r="J32" s="26" t="s">
        <v>17</v>
      </c>
      <c r="K32" s="26" t="s">
        <v>25</v>
      </c>
      <c r="L32" s="26" t="s">
        <v>26</v>
      </c>
      <c r="M32" s="26" t="s">
        <v>27</v>
      </c>
    </row>
    <row r="33" spans="1:13" x14ac:dyDescent="0.3">
      <c r="A33" s="30"/>
      <c r="B33" s="31" t="s">
        <v>2</v>
      </c>
      <c r="C33" s="26">
        <v>2.5793866806167638</v>
      </c>
      <c r="D33" s="36">
        <v>8.3383936346639972E-2</v>
      </c>
      <c r="E33" s="36">
        <v>0</v>
      </c>
      <c r="F33" s="36">
        <v>6.3045059266770079E-2</v>
      </c>
      <c r="G33" s="36">
        <v>0.25252355693746664</v>
      </c>
      <c r="H33" s="36">
        <v>24.438734791028391</v>
      </c>
      <c r="I33" s="32">
        <f>SUM(C33:H33)</f>
        <v>27.417074024196033</v>
      </c>
      <c r="J33" s="32">
        <f>G33+F33</f>
        <v>0.31556861620423671</v>
      </c>
      <c r="K33" s="37">
        <f>C33/I33</f>
        <v>9.4079575316476566E-2</v>
      </c>
      <c r="L33" s="37">
        <f>H33/I33</f>
        <v>0.89136918000297161</v>
      </c>
      <c r="M33" s="35">
        <f>(D33+F33+G33)/I33</f>
        <v>1.4551244680551773E-2</v>
      </c>
    </row>
    <row r="34" spans="1:13" x14ac:dyDescent="0.3">
      <c r="A34" s="30"/>
      <c r="B34" s="31" t="s">
        <v>29</v>
      </c>
      <c r="C34" s="26">
        <v>2.0604737578729195</v>
      </c>
      <c r="D34" s="36">
        <v>2.9252976377960031E-2</v>
      </c>
      <c r="E34" s="36">
        <v>0</v>
      </c>
      <c r="F34" s="36">
        <v>8.3225536705529277E-2</v>
      </c>
      <c r="G34" s="36">
        <v>0.23936323708991383</v>
      </c>
      <c r="H34" s="36">
        <v>23.686207973025503</v>
      </c>
      <c r="I34" s="32">
        <f t="shared" ref="I34:I37" si="4">SUM(C34:H34)</f>
        <v>26.098523481071826</v>
      </c>
      <c r="J34" s="32">
        <f>G34+F34</f>
        <v>0.3225887737954431</v>
      </c>
      <c r="K34" s="37">
        <f>C34/I34</f>
        <v>7.8949821025978556E-2</v>
      </c>
      <c r="L34" s="37">
        <f>H34/I34</f>
        <v>0.90756888948925118</v>
      </c>
      <c r="M34" s="35">
        <f t="shared" ref="M34:M37" si="5">(D34+F34+G34)/I34</f>
        <v>1.3481289484770252E-2</v>
      </c>
    </row>
    <row r="35" spans="1:13" ht="28" x14ac:dyDescent="0.3">
      <c r="A35" s="30"/>
      <c r="B35" s="34" t="s">
        <v>22</v>
      </c>
      <c r="C35" s="26">
        <v>0.78403321960834194</v>
      </c>
      <c r="D35" s="36">
        <v>7.5032204582657455E-2</v>
      </c>
      <c r="E35" s="36">
        <v>0</v>
      </c>
      <c r="F35" s="36">
        <v>0.13958433761497493</v>
      </c>
      <c r="G35" s="36">
        <v>0.21531026429086236</v>
      </c>
      <c r="H35" s="36">
        <v>25.353683504239804</v>
      </c>
      <c r="I35" s="32">
        <f t="shared" si="4"/>
        <v>26.567643530336639</v>
      </c>
      <c r="J35" s="32">
        <f>G35+F35</f>
        <v>0.35489460190583733</v>
      </c>
      <c r="K35" s="37">
        <f>C35/I35</f>
        <v>2.9510830296751105E-2</v>
      </c>
      <c r="L35" s="37">
        <f>H35/I35</f>
        <v>0.95430682345949658</v>
      </c>
      <c r="M35" s="35">
        <f t="shared" si="5"/>
        <v>1.6182346243752359E-2</v>
      </c>
    </row>
    <row r="36" spans="1:13" x14ac:dyDescent="0.3">
      <c r="A36" s="30"/>
      <c r="B36" s="31" t="s">
        <v>30</v>
      </c>
      <c r="C36" s="26">
        <v>0.74127440861040461</v>
      </c>
      <c r="D36" s="36">
        <v>0.11715856943722229</v>
      </c>
      <c r="E36" s="36">
        <v>0</v>
      </c>
      <c r="F36" s="36">
        <v>9.5560780742673657E-2</v>
      </c>
      <c r="G36" s="36">
        <v>0.2172516175358411</v>
      </c>
      <c r="H36" s="36">
        <v>24.915925615284987</v>
      </c>
      <c r="I36" s="32">
        <f t="shared" si="4"/>
        <v>26.087170991611128</v>
      </c>
      <c r="J36" s="32">
        <f>G36+F36</f>
        <v>0.31281239827851476</v>
      </c>
      <c r="K36" s="37">
        <f>C36/I36</f>
        <v>2.8415285384865104E-2</v>
      </c>
      <c r="L36" s="37">
        <f>H36/I36</f>
        <v>0.95510262969093973</v>
      </c>
      <c r="M36" s="35">
        <f t="shared" si="5"/>
        <v>1.6482084924195235E-2</v>
      </c>
    </row>
    <row r="37" spans="1:13" x14ac:dyDescent="0.3">
      <c r="A37" s="30"/>
      <c r="B37" s="31" t="s">
        <v>31</v>
      </c>
      <c r="C37" s="26">
        <v>0.45060729119705206</v>
      </c>
      <c r="D37" s="36">
        <v>9.4377933153869289E-2</v>
      </c>
      <c r="E37" s="36">
        <v>0</v>
      </c>
      <c r="F37" s="36">
        <v>0.13547763889431852</v>
      </c>
      <c r="G37" s="36">
        <v>0.37871929833177242</v>
      </c>
      <c r="H37" s="36">
        <v>23.78717203424894</v>
      </c>
      <c r="I37" s="32">
        <f t="shared" si="4"/>
        <v>24.846354195825953</v>
      </c>
      <c r="J37" s="32">
        <f>G37+F37</f>
        <v>0.51419693722609094</v>
      </c>
      <c r="K37" s="37">
        <f>C37/I37</f>
        <v>1.8135750929315478E-2</v>
      </c>
      <c r="L37" s="37">
        <f>H37/I37</f>
        <v>0.95737072114366983</v>
      </c>
      <c r="M37" s="35">
        <f t="shared" si="5"/>
        <v>2.4493527927014636E-2</v>
      </c>
    </row>
    <row r="46" spans="1:13" ht="14" customHeight="1" x14ac:dyDescent="0.3"/>
    <row r="48" spans="1:13" ht="29" customHeight="1" x14ac:dyDescent="0.3"/>
    <row r="53" spans="1:1" x14ac:dyDescent="0.3">
      <c r="A53" s="29"/>
    </row>
    <row r="54" spans="1:1" x14ac:dyDescent="0.3">
      <c r="A54" s="29"/>
    </row>
    <row r="55" spans="1:1" x14ac:dyDescent="0.3">
      <c r="A55" s="29"/>
    </row>
    <row r="56" spans="1:1" x14ac:dyDescent="0.3">
      <c r="A56" s="29"/>
    </row>
    <row r="57" spans="1:1" x14ac:dyDescent="0.3">
      <c r="A57" s="29"/>
    </row>
    <row r="58" spans="1:1" x14ac:dyDescent="0.3">
      <c r="A58" s="29"/>
    </row>
  </sheetData>
  <mergeCells count="5">
    <mergeCell ref="A1:M1"/>
    <mergeCell ref="A3:M3"/>
    <mergeCell ref="A4:M4"/>
    <mergeCell ref="A5:M5"/>
    <mergeCell ref="A2:M2"/>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4"/>
  <sheetViews>
    <sheetView tabSelected="1" zoomScale="112" zoomScaleNormal="112" workbookViewId="0">
      <selection activeCell="D6" sqref="D6"/>
    </sheetView>
  </sheetViews>
  <sheetFormatPr baseColWidth="10" defaultRowHeight="14" x14ac:dyDescent="0.3"/>
  <cols>
    <col min="1" max="1" width="10.90625" style="14"/>
    <col min="2" max="2" width="15.6328125" style="14" customWidth="1"/>
    <col min="3" max="5" width="10.90625" style="14"/>
    <col min="6" max="6" width="17.81640625" style="14" customWidth="1"/>
    <col min="7" max="16384" width="10.90625" style="14"/>
  </cols>
  <sheetData>
    <row r="1" spans="1:14" ht="30" customHeight="1" x14ac:dyDescent="0.3">
      <c r="A1" s="18" t="s">
        <v>47</v>
      </c>
      <c r="B1" s="12"/>
      <c r="C1" s="12"/>
      <c r="D1" s="12"/>
      <c r="E1" s="12"/>
      <c r="F1" s="12"/>
      <c r="G1" s="12"/>
      <c r="H1" s="12"/>
      <c r="I1" s="12"/>
      <c r="J1" s="12"/>
      <c r="K1" s="12"/>
      <c r="L1" s="49"/>
      <c r="M1" s="49"/>
    </row>
    <row r="2" spans="1:14" ht="14.5" x14ac:dyDescent="0.3">
      <c r="A2" s="21" t="s">
        <v>37</v>
      </c>
      <c r="B2" s="12"/>
      <c r="C2" s="12"/>
      <c r="D2" s="12"/>
      <c r="E2" s="12"/>
      <c r="F2" s="12"/>
      <c r="G2" s="12"/>
      <c r="H2" s="12"/>
      <c r="I2" s="12"/>
      <c r="J2" s="12"/>
      <c r="K2" s="12"/>
      <c r="L2" s="49"/>
      <c r="M2" s="49"/>
    </row>
    <row r="3" spans="1:14" ht="14.5" x14ac:dyDescent="0.3">
      <c r="A3" s="22" t="s">
        <v>46</v>
      </c>
      <c r="B3" s="12"/>
      <c r="C3" s="12"/>
      <c r="D3" s="12"/>
      <c r="E3" s="12"/>
      <c r="F3" s="12"/>
      <c r="G3" s="12"/>
      <c r="H3" s="12"/>
      <c r="I3" s="12"/>
      <c r="J3" s="12"/>
      <c r="K3" s="12"/>
      <c r="L3" s="49"/>
      <c r="M3" s="49"/>
    </row>
    <row r="4" spans="1:14" ht="30" customHeight="1" x14ac:dyDescent="0.3">
      <c r="A4" s="22" t="s">
        <v>45</v>
      </c>
      <c r="B4" s="12"/>
      <c r="C4" s="12"/>
      <c r="D4" s="12"/>
      <c r="E4" s="12"/>
      <c r="F4" s="12"/>
      <c r="G4" s="12"/>
      <c r="H4" s="12"/>
      <c r="I4" s="12"/>
      <c r="J4" s="12"/>
      <c r="K4" s="12"/>
      <c r="L4" s="49"/>
      <c r="M4" s="49"/>
    </row>
    <row r="5" spans="1:14" ht="18" customHeight="1" x14ac:dyDescent="0.3">
      <c r="A5" s="22" t="s">
        <v>44</v>
      </c>
      <c r="B5" s="12"/>
      <c r="C5" s="12"/>
      <c r="D5" s="12"/>
      <c r="E5" s="12"/>
      <c r="F5" s="12"/>
      <c r="G5" s="12"/>
      <c r="H5" s="12"/>
      <c r="I5" s="12"/>
      <c r="J5" s="12"/>
      <c r="K5" s="12"/>
      <c r="L5" s="49"/>
      <c r="M5" s="49"/>
      <c r="N5" s="52"/>
    </row>
    <row r="6" spans="1:14" x14ac:dyDescent="0.3">
      <c r="A6" s="48"/>
      <c r="B6" s="49"/>
      <c r="C6" s="49"/>
      <c r="D6" s="49"/>
      <c r="E6" s="49"/>
      <c r="F6" s="49"/>
      <c r="G6" s="49"/>
      <c r="H6" s="49"/>
      <c r="I6" s="49"/>
      <c r="J6" s="49"/>
      <c r="K6" s="49"/>
      <c r="L6" s="49"/>
      <c r="M6" s="49"/>
      <c r="N6" s="52"/>
    </row>
    <row r="7" spans="1:14" x14ac:dyDescent="0.3">
      <c r="A7" s="53" t="s">
        <v>1</v>
      </c>
      <c r="B7" s="53"/>
      <c r="C7" s="3"/>
      <c r="D7" s="3"/>
      <c r="E7" s="3"/>
      <c r="F7" s="3"/>
      <c r="G7" s="3"/>
      <c r="H7" s="3"/>
      <c r="I7" s="3"/>
      <c r="J7" s="3"/>
      <c r="K7" s="3"/>
      <c r="M7" s="16"/>
    </row>
    <row r="8" spans="1:14" x14ac:dyDescent="0.3">
      <c r="A8" s="30"/>
      <c r="B8" s="30"/>
      <c r="C8" s="26" t="s">
        <v>10</v>
      </c>
      <c r="D8" s="26" t="s">
        <v>11</v>
      </c>
      <c r="E8" s="26" t="s">
        <v>13</v>
      </c>
      <c r="F8" s="31" t="s">
        <v>19</v>
      </c>
      <c r="G8" s="31" t="s">
        <v>21</v>
      </c>
      <c r="H8" s="26" t="s">
        <v>12</v>
      </c>
      <c r="I8" s="26" t="s">
        <v>18</v>
      </c>
      <c r="J8" s="26" t="s">
        <v>17</v>
      </c>
      <c r="K8" s="26" t="s">
        <v>28</v>
      </c>
    </row>
    <row r="9" spans="1:14" x14ac:dyDescent="0.3">
      <c r="A9" s="30" t="s">
        <v>32</v>
      </c>
      <c r="B9" s="54" t="s">
        <v>2</v>
      </c>
      <c r="C9" s="36">
        <v>1.7860130563045304</v>
      </c>
      <c r="D9" s="36">
        <v>5.2251893805116655E-2</v>
      </c>
      <c r="E9" s="36">
        <v>0</v>
      </c>
      <c r="F9" s="36">
        <v>4.4094350202984273E-2</v>
      </c>
      <c r="G9" s="36">
        <v>1.2051126950605251E-2</v>
      </c>
      <c r="H9" s="36">
        <v>0.10120051883305774</v>
      </c>
      <c r="I9" s="36">
        <f>SUM(C9:H9)</f>
        <v>1.9956109460962943</v>
      </c>
      <c r="J9" s="26">
        <f t="shared" ref="J9:J23" si="0">F9+G9</f>
        <v>5.6145477153589522E-2</v>
      </c>
      <c r="K9" s="37">
        <f t="shared" ref="K9:K23" si="1">H9/I9</f>
        <v>5.071154727379136E-2</v>
      </c>
    </row>
    <row r="10" spans="1:14" x14ac:dyDescent="0.3">
      <c r="A10" s="30"/>
      <c r="B10" s="54" t="s">
        <v>29</v>
      </c>
      <c r="C10" s="36">
        <v>1.6573287624311783</v>
      </c>
      <c r="D10" s="36">
        <v>7.1151543420054836E-2</v>
      </c>
      <c r="E10" s="36">
        <v>0</v>
      </c>
      <c r="F10" s="36">
        <v>6.6472516889808597E-2</v>
      </c>
      <c r="G10" s="36">
        <v>5.3386607500431678E-2</v>
      </c>
      <c r="H10" s="36">
        <v>0.14629413659315016</v>
      </c>
      <c r="I10" s="36">
        <f t="shared" ref="I10:I23" si="2">SUM(C10:H10)</f>
        <v>1.9946335668346236</v>
      </c>
      <c r="J10" s="26">
        <f t="shared" si="0"/>
        <v>0.11985912439024027</v>
      </c>
      <c r="K10" s="37">
        <f t="shared" si="1"/>
        <v>7.3343865773456876E-2</v>
      </c>
    </row>
    <row r="11" spans="1:14" ht="28" x14ac:dyDescent="0.3">
      <c r="A11" s="30"/>
      <c r="B11" s="54" t="s">
        <v>22</v>
      </c>
      <c r="C11" s="36">
        <v>1.4198920009305505</v>
      </c>
      <c r="D11" s="36">
        <v>0.14450943423746904</v>
      </c>
      <c r="E11" s="36">
        <v>0</v>
      </c>
      <c r="F11" s="36">
        <v>5.5329449382979692E-2</v>
      </c>
      <c r="G11" s="36">
        <v>4.980950276621289E-2</v>
      </c>
      <c r="H11" s="36">
        <v>0.32561423497868985</v>
      </c>
      <c r="I11" s="36">
        <f t="shared" si="2"/>
        <v>1.995154622295902</v>
      </c>
      <c r="J11" s="26">
        <f t="shared" si="0"/>
        <v>0.10513895214919258</v>
      </c>
      <c r="K11" s="37">
        <f t="shared" si="1"/>
        <v>0.1632025063821835</v>
      </c>
    </row>
    <row r="12" spans="1:14" x14ac:dyDescent="0.3">
      <c r="A12" s="30"/>
      <c r="B12" s="54" t="s">
        <v>30</v>
      </c>
      <c r="C12" s="36">
        <v>1.3491251347745465</v>
      </c>
      <c r="D12" s="36">
        <v>0.19122991226586789</v>
      </c>
      <c r="E12" s="36">
        <v>0</v>
      </c>
      <c r="F12" s="36">
        <v>0.12622550463905488</v>
      </c>
      <c r="G12" s="36">
        <v>0.10317229756783604</v>
      </c>
      <c r="H12" s="36">
        <v>0.22402114147028121</v>
      </c>
      <c r="I12" s="36">
        <f t="shared" si="2"/>
        <v>1.9937739907175864</v>
      </c>
      <c r="J12" s="26">
        <f t="shared" si="0"/>
        <v>0.22939780220689093</v>
      </c>
      <c r="K12" s="37">
        <f t="shared" si="1"/>
        <v>0.11236034902313724</v>
      </c>
    </row>
    <row r="13" spans="1:14" x14ac:dyDescent="0.3">
      <c r="A13" s="30"/>
      <c r="B13" s="54" t="s">
        <v>31</v>
      </c>
      <c r="C13" s="36">
        <v>1.2174012694657712</v>
      </c>
      <c r="D13" s="36">
        <v>0.23234345972041057</v>
      </c>
      <c r="E13" s="36">
        <v>0</v>
      </c>
      <c r="F13" s="36">
        <v>0.19576642155886209</v>
      </c>
      <c r="G13" s="36">
        <v>0.17143737262406056</v>
      </c>
      <c r="H13" s="36">
        <v>0.17498209660053068</v>
      </c>
      <c r="I13" s="36">
        <f t="shared" si="2"/>
        <v>1.9919306199696352</v>
      </c>
      <c r="J13" s="26">
        <f t="shared" si="0"/>
        <v>0.36720379418292265</v>
      </c>
      <c r="K13" s="37">
        <f t="shared" si="1"/>
        <v>8.7845477571502018E-2</v>
      </c>
    </row>
    <row r="14" spans="1:14" x14ac:dyDescent="0.3">
      <c r="A14" s="30" t="s">
        <v>33</v>
      </c>
      <c r="B14" s="54" t="s">
        <v>2</v>
      </c>
      <c r="C14" s="36">
        <v>1.3973090425411521</v>
      </c>
      <c r="D14" s="36">
        <v>9.8190959585502474E-2</v>
      </c>
      <c r="E14" s="36">
        <v>0</v>
      </c>
      <c r="F14" s="36">
        <v>3.8129759585785086E-2</v>
      </c>
      <c r="G14" s="36">
        <v>7.2675888396888905E-2</v>
      </c>
      <c r="H14" s="36">
        <v>0.38842423064653464</v>
      </c>
      <c r="I14" s="36">
        <f t="shared" si="2"/>
        <v>1.9947298807558631</v>
      </c>
      <c r="J14" s="26">
        <f t="shared" si="0"/>
        <v>0.11080564798267399</v>
      </c>
      <c r="K14" s="37">
        <f t="shared" si="1"/>
        <v>0.19472522790872768</v>
      </c>
    </row>
    <row r="15" spans="1:14" x14ac:dyDescent="0.3">
      <c r="A15" s="30"/>
      <c r="B15" s="54" t="s">
        <v>29</v>
      </c>
      <c r="C15" s="36">
        <v>1.1710413750051707</v>
      </c>
      <c r="D15" s="36">
        <v>5.2804171377316501E-2</v>
      </c>
      <c r="E15" s="36">
        <v>0</v>
      </c>
      <c r="F15" s="36">
        <v>0.11822840960968936</v>
      </c>
      <c r="G15" s="36">
        <v>4.2933922173173503E-2</v>
      </c>
      <c r="H15" s="36">
        <v>0.6085456910565471</v>
      </c>
      <c r="I15" s="36">
        <f t="shared" si="2"/>
        <v>1.9935535692218971</v>
      </c>
      <c r="J15" s="26">
        <f t="shared" si="0"/>
        <v>0.16116233178286288</v>
      </c>
      <c r="K15" s="37">
        <f t="shared" si="1"/>
        <v>0.30525675379471656</v>
      </c>
    </row>
    <row r="16" spans="1:14" ht="28" x14ac:dyDescent="0.3">
      <c r="A16" s="30"/>
      <c r="B16" s="54" t="s">
        <v>22</v>
      </c>
      <c r="C16" s="36">
        <v>0.96203570851864539</v>
      </c>
      <c r="D16" s="36">
        <v>9.9868200416746641E-2</v>
      </c>
      <c r="E16" s="36">
        <v>0</v>
      </c>
      <c r="F16" s="36">
        <v>5.5134633927166284E-2</v>
      </c>
      <c r="G16" s="36">
        <v>3.1281457534134006E-2</v>
      </c>
      <c r="H16" s="36">
        <v>0.8459158514734425</v>
      </c>
      <c r="I16" s="36">
        <f t="shared" si="2"/>
        <v>1.9942358518701351</v>
      </c>
      <c r="J16" s="26">
        <f t="shared" si="0"/>
        <v>8.641609146130029E-2</v>
      </c>
      <c r="K16" s="37">
        <f t="shared" si="1"/>
        <v>0.42418044519667408</v>
      </c>
    </row>
    <row r="17" spans="1:11" x14ac:dyDescent="0.3">
      <c r="A17" s="30"/>
      <c r="B17" s="54" t="s">
        <v>30</v>
      </c>
      <c r="C17" s="36">
        <v>0.84366503534858495</v>
      </c>
      <c r="D17" s="36">
        <v>0.16844026199536602</v>
      </c>
      <c r="E17" s="36">
        <v>0</v>
      </c>
      <c r="F17" s="36">
        <v>0.13855509695405904</v>
      </c>
      <c r="G17" s="36">
        <v>0.10002395985251791</v>
      </c>
      <c r="H17" s="36">
        <v>0.74188464797261378</v>
      </c>
      <c r="I17" s="36">
        <f t="shared" si="2"/>
        <v>1.9925690021231417</v>
      </c>
      <c r="J17" s="26">
        <f t="shared" si="0"/>
        <v>0.23857905680657696</v>
      </c>
      <c r="K17" s="37">
        <f t="shared" si="1"/>
        <v>0.37232569972839763</v>
      </c>
    </row>
    <row r="18" spans="1:11" x14ac:dyDescent="0.3">
      <c r="A18" s="30"/>
      <c r="B18" s="54" t="s">
        <v>31</v>
      </c>
      <c r="C18" s="36">
        <v>0.63489594530873361</v>
      </c>
      <c r="D18" s="36">
        <v>0.17156515978789111</v>
      </c>
      <c r="E18" s="36">
        <v>0</v>
      </c>
      <c r="F18" s="36">
        <v>0.20420809966026954</v>
      </c>
      <c r="G18" s="36">
        <v>0.10298706364870072</v>
      </c>
      <c r="H18" s="36">
        <v>0.87679186211215598</v>
      </c>
      <c r="I18" s="36">
        <f t="shared" si="2"/>
        <v>1.9904481305177508</v>
      </c>
      <c r="J18" s="26">
        <f t="shared" si="0"/>
        <v>0.30719516330897023</v>
      </c>
      <c r="K18" s="37">
        <f t="shared" si="1"/>
        <v>0.44049972901533829</v>
      </c>
    </row>
    <row r="19" spans="1:11" x14ac:dyDescent="0.3">
      <c r="A19" s="30" t="s">
        <v>34</v>
      </c>
      <c r="B19" s="54" t="s">
        <v>2</v>
      </c>
      <c r="C19" s="36">
        <v>0.82554906329863686</v>
      </c>
      <c r="D19" s="36">
        <v>1.4386175442491355E-2</v>
      </c>
      <c r="E19" s="36">
        <v>0</v>
      </c>
      <c r="F19" s="36">
        <v>9.1550060818968403E-3</v>
      </c>
      <c r="G19" s="36">
        <v>3.1861243331078884E-2</v>
      </c>
      <c r="H19" s="36">
        <v>1.1127137868317223</v>
      </c>
      <c r="I19" s="36">
        <f t="shared" si="2"/>
        <v>1.9936652749858261</v>
      </c>
      <c r="J19" s="26">
        <f t="shared" si="0"/>
        <v>4.1016249412975728E-2</v>
      </c>
      <c r="K19" s="37">
        <f t="shared" si="1"/>
        <v>0.5581246765907748</v>
      </c>
    </row>
    <row r="20" spans="1:11" x14ac:dyDescent="0.3">
      <c r="A20" s="30"/>
      <c r="B20" s="54" t="s">
        <v>29</v>
      </c>
      <c r="C20" s="36">
        <v>0.6182567587167298</v>
      </c>
      <c r="D20" s="36">
        <v>6.5279971345461787E-3</v>
      </c>
      <c r="E20" s="36">
        <v>0</v>
      </c>
      <c r="F20" s="36">
        <v>0</v>
      </c>
      <c r="G20" s="36">
        <v>3.7276293218056443E-2</v>
      </c>
      <c r="H20" s="36">
        <v>1.3302161827588377</v>
      </c>
      <c r="I20" s="36">
        <f t="shared" si="2"/>
        <v>1.9922772318281701</v>
      </c>
      <c r="J20" s="26">
        <f t="shared" si="0"/>
        <v>3.7276293218056443E-2</v>
      </c>
      <c r="K20" s="37">
        <f t="shared" si="1"/>
        <v>0.6676862845730529</v>
      </c>
    </row>
    <row r="21" spans="1:11" ht="28" x14ac:dyDescent="0.3">
      <c r="A21" s="30"/>
      <c r="B21" s="54" t="s">
        <v>22</v>
      </c>
      <c r="C21" s="36">
        <v>0.36054381876710306</v>
      </c>
      <c r="D21" s="36">
        <v>3.5272740190810538E-2</v>
      </c>
      <c r="E21" s="36">
        <v>0</v>
      </c>
      <c r="F21" s="36">
        <v>1.439790755079836E-2</v>
      </c>
      <c r="G21" s="36">
        <v>4.6329789298315251E-2</v>
      </c>
      <c r="H21" s="36">
        <v>1.5365712139548326</v>
      </c>
      <c r="I21" s="36">
        <f t="shared" si="2"/>
        <v>1.9931154697618598</v>
      </c>
      <c r="J21" s="26">
        <f t="shared" si="0"/>
        <v>6.072769684911361E-2</v>
      </c>
      <c r="K21" s="37">
        <f t="shared" si="1"/>
        <v>0.77093938473039114</v>
      </c>
    </row>
    <row r="22" spans="1:11" x14ac:dyDescent="0.3">
      <c r="A22" s="30"/>
      <c r="B22" s="54" t="s">
        <v>30</v>
      </c>
      <c r="C22" s="36">
        <v>0.30660506204859045</v>
      </c>
      <c r="D22" s="36">
        <v>6.8813225372458708E-2</v>
      </c>
      <c r="E22" s="36">
        <v>0</v>
      </c>
      <c r="F22" s="36">
        <v>3.1001807725557873E-2</v>
      </c>
      <c r="G22" s="36">
        <v>5.0578270253881556E-2</v>
      </c>
      <c r="H22" s="36">
        <v>1.5341205843187824</v>
      </c>
      <c r="I22" s="36">
        <f t="shared" si="2"/>
        <v>1.9911189497192709</v>
      </c>
      <c r="J22" s="26">
        <f t="shared" si="0"/>
        <v>8.1580077979439433E-2</v>
      </c>
      <c r="K22" s="37">
        <f t="shared" si="1"/>
        <v>0.7704816352308228</v>
      </c>
    </row>
    <row r="23" spans="1:11" x14ac:dyDescent="0.3">
      <c r="A23" s="30"/>
      <c r="B23" s="54" t="s">
        <v>31</v>
      </c>
      <c r="C23" s="36">
        <v>0.18891987916445399</v>
      </c>
      <c r="D23" s="36">
        <v>3.5872660058579003E-2</v>
      </c>
      <c r="E23" s="36">
        <v>0</v>
      </c>
      <c r="F23" s="36">
        <v>5.4137747726448915E-2</v>
      </c>
      <c r="G23" s="36">
        <v>7.286993754703186E-2</v>
      </c>
      <c r="H23" s="36">
        <v>1.6368491338534079</v>
      </c>
      <c r="I23" s="36">
        <f t="shared" si="2"/>
        <v>1.9886493583499216</v>
      </c>
      <c r="J23" s="26">
        <f t="shared" si="0"/>
        <v>0.12700768527348077</v>
      </c>
      <c r="K23" s="37">
        <f t="shared" si="1"/>
        <v>0.82309590023028523</v>
      </c>
    </row>
    <row r="24" spans="1:11" x14ac:dyDescent="0.3">
      <c r="A24" s="20"/>
      <c r="B24" s="54"/>
      <c r="C24" s="20"/>
      <c r="D24" s="20"/>
      <c r="E24" s="20"/>
      <c r="F24" s="20"/>
      <c r="G24" s="20"/>
      <c r="H24" s="20"/>
      <c r="I24" s="20"/>
      <c r="J24" s="20"/>
      <c r="K24" s="20"/>
    </row>
    <row r="25" spans="1:11" x14ac:dyDescent="0.3">
      <c r="A25" s="30" t="s">
        <v>0</v>
      </c>
      <c r="B25" s="30"/>
      <c r="C25" s="31"/>
      <c r="D25" s="31"/>
      <c r="E25" s="31"/>
      <c r="F25" s="31"/>
      <c r="G25" s="31"/>
      <c r="H25" s="31"/>
      <c r="I25" s="31"/>
      <c r="J25" s="31"/>
      <c r="K25" s="31"/>
    </row>
    <row r="26" spans="1:11" x14ac:dyDescent="0.3">
      <c r="A26" s="30"/>
      <c r="B26" s="54"/>
      <c r="C26" s="26" t="s">
        <v>10</v>
      </c>
      <c r="D26" s="26" t="s">
        <v>11</v>
      </c>
      <c r="E26" s="26" t="s">
        <v>13</v>
      </c>
      <c r="F26" s="31" t="s">
        <v>19</v>
      </c>
      <c r="G26" s="31" t="s">
        <v>21</v>
      </c>
      <c r="H26" s="26" t="s">
        <v>12</v>
      </c>
      <c r="I26" s="26" t="s">
        <v>18</v>
      </c>
      <c r="J26" s="26" t="s">
        <v>17</v>
      </c>
      <c r="K26" s="31"/>
    </row>
    <row r="27" spans="1:11" x14ac:dyDescent="0.3">
      <c r="A27" s="30" t="s">
        <v>32</v>
      </c>
      <c r="B27" s="54" t="s">
        <v>2</v>
      </c>
      <c r="C27" s="36">
        <v>1.7703220981997951</v>
      </c>
      <c r="D27" s="36">
        <v>0.11251947552651087</v>
      </c>
      <c r="E27" s="36">
        <v>0</v>
      </c>
      <c r="F27" s="36">
        <v>1.4823170789668187E-2</v>
      </c>
      <c r="G27" s="36">
        <v>0</v>
      </c>
      <c r="H27" s="36">
        <v>9.6365366272870359E-2</v>
      </c>
      <c r="I27" s="36">
        <f>SUM(C27:H27)</f>
        <v>1.9940301107888445</v>
      </c>
      <c r="J27" s="26">
        <f t="shared" ref="J27:J41" si="3">F27+G27</f>
        <v>1.4823170789668187E-2</v>
      </c>
      <c r="K27" s="37">
        <f t="shared" ref="K27:K41" si="4">H27/I27</f>
        <v>4.8326936364440312E-2</v>
      </c>
    </row>
    <row r="28" spans="1:11" x14ac:dyDescent="0.3">
      <c r="A28" s="30"/>
      <c r="B28" s="54" t="s">
        <v>3</v>
      </c>
      <c r="C28" s="36">
        <v>1.6530303347677473</v>
      </c>
      <c r="D28" s="36">
        <v>7.3116900470984111E-2</v>
      </c>
      <c r="E28" s="36">
        <v>0</v>
      </c>
      <c r="F28" s="36">
        <v>0.14925143234205526</v>
      </c>
      <c r="G28" s="36">
        <v>0</v>
      </c>
      <c r="H28" s="36">
        <v>0.11439490079707051</v>
      </c>
      <c r="I28" s="36">
        <f t="shared" ref="I28:I41" si="5">SUM(C28:H28)</f>
        <v>1.9897935683778574</v>
      </c>
      <c r="J28" s="26">
        <f t="shared" si="3"/>
        <v>0.14925143234205526</v>
      </c>
      <c r="K28" s="37">
        <f t="shared" si="4"/>
        <v>5.7490838554840065E-2</v>
      </c>
    </row>
    <row r="29" spans="1:11" ht="28" x14ac:dyDescent="0.3">
      <c r="A29" s="30"/>
      <c r="B29" s="54" t="s">
        <v>14</v>
      </c>
      <c r="C29" s="36">
        <v>1.5754993319351429</v>
      </c>
      <c r="D29" s="36">
        <v>0.14816553312391825</v>
      </c>
      <c r="E29" s="36">
        <v>0</v>
      </c>
      <c r="F29" s="36">
        <v>6.3444875083784102E-2</v>
      </c>
      <c r="G29" s="36">
        <v>1.6390298350698633E-3</v>
      </c>
      <c r="H29" s="36">
        <v>0.20090600526474736</v>
      </c>
      <c r="I29" s="36">
        <f t="shared" si="5"/>
        <v>1.9896547752426625</v>
      </c>
      <c r="J29" s="26">
        <f t="shared" si="3"/>
        <v>6.5083904918853963E-2</v>
      </c>
      <c r="K29" s="37">
        <f t="shared" si="4"/>
        <v>0.10097530876442846</v>
      </c>
    </row>
    <row r="30" spans="1:11" x14ac:dyDescent="0.3">
      <c r="A30" s="30"/>
      <c r="B30" s="54" t="s">
        <v>5</v>
      </c>
      <c r="C30" s="36">
        <v>1.0824676653704122</v>
      </c>
      <c r="D30" s="36">
        <v>0.11186308882745252</v>
      </c>
      <c r="E30" s="36">
        <v>0</v>
      </c>
      <c r="F30" s="36">
        <v>0.1264782413320486</v>
      </c>
      <c r="G30" s="36">
        <v>7.7543687963171912E-3</v>
      </c>
      <c r="H30" s="36">
        <v>0.65698638734357617</v>
      </c>
      <c r="I30" s="36">
        <f t="shared" si="5"/>
        <v>1.9855497516698069</v>
      </c>
      <c r="J30" s="26">
        <f t="shared" si="3"/>
        <v>0.13423261012836579</v>
      </c>
      <c r="K30" s="37">
        <f t="shared" si="4"/>
        <v>0.33088387072198217</v>
      </c>
    </row>
    <row r="31" spans="1:11" x14ac:dyDescent="0.3">
      <c r="A31" s="30"/>
      <c r="B31" s="54" t="s">
        <v>6</v>
      </c>
      <c r="C31" s="36">
        <v>1.2768404443947798</v>
      </c>
      <c r="D31" s="36">
        <v>0.25035062557370985</v>
      </c>
      <c r="E31" s="36">
        <v>0</v>
      </c>
      <c r="F31" s="36">
        <v>0.14935066365812477</v>
      </c>
      <c r="G31" s="36">
        <v>2.2991250049607332E-3</v>
      </c>
      <c r="H31" s="36">
        <v>0.30374054201247458</v>
      </c>
      <c r="I31" s="36">
        <f t="shared" si="5"/>
        <v>1.9825814006440496</v>
      </c>
      <c r="J31" s="26">
        <f t="shared" si="3"/>
        <v>0.15164978866308551</v>
      </c>
      <c r="K31" s="37">
        <f t="shared" si="4"/>
        <v>0.1532045755668863</v>
      </c>
    </row>
    <row r="32" spans="1:11" x14ac:dyDescent="0.3">
      <c r="A32" s="30" t="s">
        <v>33</v>
      </c>
      <c r="B32" s="54" t="s">
        <v>2</v>
      </c>
      <c r="C32" s="36">
        <v>1.4254389193869146</v>
      </c>
      <c r="D32" s="36">
        <v>7.4148553452909813E-2</v>
      </c>
      <c r="E32" s="36">
        <v>0</v>
      </c>
      <c r="F32" s="36">
        <v>2.4949669406859599E-2</v>
      </c>
      <c r="G32" s="36">
        <v>0</v>
      </c>
      <c r="H32" s="36">
        <v>0.46775960320561122</v>
      </c>
      <c r="I32" s="36">
        <f t="shared" si="5"/>
        <v>1.9922967454522953</v>
      </c>
      <c r="J32" s="26">
        <f t="shared" si="3"/>
        <v>2.4949669406859599E-2</v>
      </c>
      <c r="K32" s="37">
        <f t="shared" si="4"/>
        <v>0.23478410245528936</v>
      </c>
    </row>
    <row r="33" spans="1:11" x14ac:dyDescent="0.3">
      <c r="A33" s="30"/>
      <c r="B33" s="54" t="s">
        <v>3</v>
      </c>
      <c r="C33" s="36">
        <v>1.2090496925148488</v>
      </c>
      <c r="D33" s="36">
        <v>8.7790412718058222E-2</v>
      </c>
      <c r="E33" s="36">
        <v>0</v>
      </c>
      <c r="F33" s="36">
        <v>5.3360137901021495E-2</v>
      </c>
      <c r="G33" s="36">
        <v>0</v>
      </c>
      <c r="H33" s="36">
        <v>0.63720031543072919</v>
      </c>
      <c r="I33" s="36">
        <f t="shared" si="5"/>
        <v>1.9874005585646577</v>
      </c>
      <c r="J33" s="26">
        <f t="shared" si="3"/>
        <v>5.3360137901021495E-2</v>
      </c>
      <c r="K33" s="37">
        <f t="shared" si="4"/>
        <v>0.32061997400812275</v>
      </c>
    </row>
    <row r="34" spans="1:11" ht="28" x14ac:dyDescent="0.3">
      <c r="A34" s="30"/>
      <c r="B34" s="54" t="s">
        <v>14</v>
      </c>
      <c r="C34" s="36">
        <v>0.77164321570883876</v>
      </c>
      <c r="D34" s="36">
        <v>0.14041727268282203</v>
      </c>
      <c r="E34" s="36">
        <v>0</v>
      </c>
      <c r="F34" s="36">
        <v>7.1482975162227902E-2</v>
      </c>
      <c r="G34" s="36">
        <v>1.6115262723837831E-3</v>
      </c>
      <c r="H34" s="36">
        <v>1.0023678954668176</v>
      </c>
      <c r="I34" s="36">
        <f t="shared" si="5"/>
        <v>1.9875228852930902</v>
      </c>
      <c r="J34" s="26">
        <f t="shared" si="3"/>
        <v>7.3094501434611686E-2</v>
      </c>
      <c r="K34" s="37">
        <f t="shared" si="4"/>
        <v>0.50433024086613387</v>
      </c>
    </row>
    <row r="35" spans="1:11" x14ac:dyDescent="0.3">
      <c r="A35" s="30"/>
      <c r="B35" s="54" t="s">
        <v>5</v>
      </c>
      <c r="C35" s="36">
        <v>0.57648649984037259</v>
      </c>
      <c r="D35" s="36">
        <v>0.10911275599529532</v>
      </c>
      <c r="E35" s="36">
        <v>0</v>
      </c>
      <c r="F35" s="36">
        <v>4.3214261471902354E-2</v>
      </c>
      <c r="G35" s="36">
        <v>0</v>
      </c>
      <c r="H35" s="36">
        <v>1.2542170754266559</v>
      </c>
      <c r="I35" s="36">
        <f t="shared" si="5"/>
        <v>1.9830305927342262</v>
      </c>
      <c r="J35" s="26">
        <f t="shared" si="3"/>
        <v>4.3214261471902354E-2</v>
      </c>
      <c r="K35" s="37">
        <f t="shared" si="4"/>
        <v>0.63247489979331406</v>
      </c>
    </row>
    <row r="36" spans="1:11" x14ac:dyDescent="0.3">
      <c r="A36" s="30"/>
      <c r="B36" s="54" t="s">
        <v>6</v>
      </c>
      <c r="C36" s="36">
        <v>0.41744793735438734</v>
      </c>
      <c r="D36" s="36">
        <v>0.13700096892839991</v>
      </c>
      <c r="E36" s="36">
        <v>0</v>
      </c>
      <c r="F36" s="36">
        <v>0.14256253882285522</v>
      </c>
      <c r="G36" s="36">
        <v>1.1986897260739303E-3</v>
      </c>
      <c r="H36" s="36">
        <v>1.2807550702727126</v>
      </c>
      <c r="I36" s="36">
        <f t="shared" si="5"/>
        <v>1.9789652051044291</v>
      </c>
      <c r="J36" s="26">
        <f t="shared" si="3"/>
        <v>0.14376122854892914</v>
      </c>
      <c r="K36" s="37">
        <f t="shared" si="4"/>
        <v>0.64718422889356853</v>
      </c>
    </row>
    <row r="37" spans="1:11" x14ac:dyDescent="0.3">
      <c r="A37" s="30" t="s">
        <v>34</v>
      </c>
      <c r="B37" s="54" t="s">
        <v>2</v>
      </c>
      <c r="C37" s="36">
        <v>0.85472003621096637</v>
      </c>
      <c r="D37" s="36">
        <v>6.25876576559634E-2</v>
      </c>
      <c r="E37" s="36">
        <v>0</v>
      </c>
      <c r="F37" s="36">
        <v>1.4323057181363157E-2</v>
      </c>
      <c r="G37" s="36">
        <v>0</v>
      </c>
      <c r="H37" s="36">
        <v>1.0582912863737444</v>
      </c>
      <c r="I37" s="36">
        <f t="shared" si="5"/>
        <v>1.9899220374220374</v>
      </c>
      <c r="J37" s="26">
        <f t="shared" si="3"/>
        <v>1.4323057181363157E-2</v>
      </c>
      <c r="K37" s="37">
        <f t="shared" si="4"/>
        <v>0.53182550194015166</v>
      </c>
    </row>
    <row r="38" spans="1:11" x14ac:dyDescent="0.3">
      <c r="A38" s="30"/>
      <c r="B38" s="54" t="s">
        <v>3</v>
      </c>
      <c r="C38" s="36">
        <v>0.6159287431262962</v>
      </c>
      <c r="D38" s="36">
        <v>2.9927874130863237E-2</v>
      </c>
      <c r="E38" s="36">
        <v>0</v>
      </c>
      <c r="F38" s="36">
        <v>5.747204814091747E-2</v>
      </c>
      <c r="G38" s="36">
        <v>0</v>
      </c>
      <c r="H38" s="36">
        <v>1.2812921602546004</v>
      </c>
      <c r="I38" s="36">
        <f t="shared" si="5"/>
        <v>1.9846208256526774</v>
      </c>
      <c r="J38" s="26">
        <f t="shared" si="3"/>
        <v>5.747204814091747E-2</v>
      </c>
      <c r="K38" s="37">
        <f t="shared" si="4"/>
        <v>0.64561055879942453</v>
      </c>
    </row>
    <row r="39" spans="1:11" ht="28" x14ac:dyDescent="0.3">
      <c r="A39" s="30"/>
      <c r="B39" s="54" t="s">
        <v>14</v>
      </c>
      <c r="C39" s="36">
        <v>0.35398094160649785</v>
      </c>
      <c r="D39" s="36">
        <v>5.8427826476310681E-2</v>
      </c>
      <c r="E39" s="36">
        <v>0</v>
      </c>
      <c r="F39" s="36">
        <v>0</v>
      </c>
      <c r="G39" s="36">
        <v>0</v>
      </c>
      <c r="H39" s="36">
        <v>1.5724980249322953</v>
      </c>
      <c r="I39" s="36">
        <f t="shared" si="5"/>
        <v>1.9849067930151039</v>
      </c>
      <c r="J39" s="26">
        <f t="shared" si="3"/>
        <v>0</v>
      </c>
      <c r="K39" s="37">
        <f t="shared" si="4"/>
        <v>0.7922276403435784</v>
      </c>
    </row>
    <row r="40" spans="1:11" x14ac:dyDescent="0.3">
      <c r="A40" s="30"/>
      <c r="B40" s="54" t="s">
        <v>5</v>
      </c>
      <c r="C40" s="36">
        <v>0.27149341175409042</v>
      </c>
      <c r="D40" s="36">
        <v>3.3679603373142679E-2</v>
      </c>
      <c r="E40" s="36">
        <v>0</v>
      </c>
      <c r="F40" s="36">
        <v>2.0908652389402916E-2</v>
      </c>
      <c r="G40" s="36">
        <v>0</v>
      </c>
      <c r="H40" s="36">
        <v>1.654058286937365</v>
      </c>
      <c r="I40" s="36">
        <f t="shared" si="5"/>
        <v>1.980139954454001</v>
      </c>
      <c r="J40" s="26">
        <f t="shared" si="3"/>
        <v>2.0908652389402916E-2</v>
      </c>
      <c r="K40" s="37">
        <f t="shared" si="4"/>
        <v>0.83532392910755193</v>
      </c>
    </row>
    <row r="41" spans="1:11" x14ac:dyDescent="0.3">
      <c r="A41" s="30"/>
      <c r="B41" s="54" t="s">
        <v>6</v>
      </c>
      <c r="C41" s="36">
        <v>0.18839245548327724</v>
      </c>
      <c r="D41" s="36">
        <v>5.4552107815542684E-2</v>
      </c>
      <c r="E41" s="36">
        <v>0</v>
      </c>
      <c r="F41" s="36">
        <v>1.3879165503998954E-2</v>
      </c>
      <c r="G41" s="36">
        <v>0</v>
      </c>
      <c r="H41" s="36">
        <v>1.7177140133255413</v>
      </c>
      <c r="I41" s="36">
        <f t="shared" si="5"/>
        <v>1.9745377421283603</v>
      </c>
      <c r="J41" s="26">
        <f t="shared" si="3"/>
        <v>1.3879165503998954E-2</v>
      </c>
      <c r="K41" s="37">
        <f t="shared" si="4"/>
        <v>0.86993222599736786</v>
      </c>
    </row>
    <row r="42" spans="1:11" x14ac:dyDescent="0.3">
      <c r="B42" s="55"/>
    </row>
    <row r="43" spans="1:11" x14ac:dyDescent="0.3">
      <c r="A43" s="15"/>
      <c r="C43" s="50"/>
      <c r="D43" s="50"/>
      <c r="E43" s="50"/>
      <c r="F43" s="50"/>
      <c r="G43" s="50"/>
      <c r="H43" s="51"/>
    </row>
    <row r="44" spans="1:11" x14ac:dyDescent="0.3">
      <c r="A44" s="15"/>
      <c r="C44" s="50"/>
      <c r="D44" s="50"/>
      <c r="E44" s="50"/>
      <c r="F44" s="50"/>
      <c r="G44" s="50"/>
      <c r="H44" s="51"/>
    </row>
    <row r="45" spans="1:11" x14ac:dyDescent="0.3">
      <c r="A45" s="15"/>
      <c r="C45" s="50"/>
      <c r="D45" s="50"/>
      <c r="E45" s="50"/>
      <c r="F45" s="50"/>
      <c r="G45" s="50"/>
      <c r="H45" s="51"/>
    </row>
    <row r="46" spans="1:11" x14ac:dyDescent="0.3">
      <c r="A46" s="15"/>
      <c r="C46" s="50"/>
      <c r="D46" s="50"/>
      <c r="E46" s="50"/>
      <c r="F46" s="50"/>
      <c r="G46" s="50"/>
      <c r="H46" s="51"/>
    </row>
    <row r="47" spans="1:11" x14ac:dyDescent="0.3">
      <c r="A47" s="15"/>
      <c r="C47" s="50"/>
      <c r="D47" s="50"/>
      <c r="E47" s="50"/>
      <c r="F47" s="50"/>
      <c r="G47" s="50"/>
      <c r="H47" s="51"/>
      <c r="I47" s="17"/>
      <c r="K47" s="17"/>
    </row>
    <row r="48" spans="1:11" x14ac:dyDescent="0.3">
      <c r="A48" s="15"/>
      <c r="C48" s="50"/>
      <c r="D48" s="50"/>
      <c r="E48" s="50"/>
      <c r="F48" s="50"/>
      <c r="G48" s="50"/>
      <c r="H48" s="51"/>
      <c r="I48" s="13"/>
      <c r="K48" s="17"/>
    </row>
    <row r="49" spans="1:11" x14ac:dyDescent="0.3">
      <c r="A49" s="15"/>
      <c r="C49" s="50"/>
      <c r="D49" s="50"/>
      <c r="E49" s="50"/>
      <c r="F49" s="50"/>
      <c r="G49" s="50"/>
      <c r="H49" s="51"/>
      <c r="I49" s="13"/>
      <c r="K49" s="17"/>
    </row>
    <row r="50" spans="1:11" x14ac:dyDescent="0.3">
      <c r="A50" s="15"/>
      <c r="C50" s="50"/>
      <c r="D50" s="50"/>
      <c r="E50" s="50"/>
      <c r="F50" s="50"/>
      <c r="G50" s="50"/>
      <c r="H50" s="51"/>
      <c r="I50" s="13"/>
      <c r="K50" s="17"/>
    </row>
    <row r="51" spans="1:11" x14ac:dyDescent="0.3">
      <c r="A51" s="15"/>
      <c r="C51" s="50"/>
      <c r="D51" s="50"/>
      <c r="E51" s="50"/>
      <c r="F51" s="50"/>
      <c r="G51" s="50"/>
      <c r="H51" s="51"/>
      <c r="I51" s="13"/>
      <c r="K51" s="17"/>
    </row>
    <row r="52" spans="1:11" x14ac:dyDescent="0.3">
      <c r="A52" s="15"/>
      <c r="C52" s="50"/>
      <c r="D52" s="50"/>
      <c r="E52" s="50"/>
      <c r="F52" s="50"/>
      <c r="G52" s="50"/>
      <c r="H52" s="51"/>
      <c r="I52" s="13"/>
      <c r="K52" s="17"/>
    </row>
    <row r="53" spans="1:11" x14ac:dyDescent="0.3">
      <c r="A53" s="15"/>
      <c r="C53" s="50"/>
      <c r="D53" s="50"/>
      <c r="E53" s="50"/>
      <c r="F53" s="50"/>
      <c r="G53" s="50"/>
      <c r="H53" s="51"/>
      <c r="I53" s="13"/>
      <c r="K53" s="17"/>
    </row>
    <row r="54" spans="1:11" x14ac:dyDescent="0.3">
      <c r="A54" s="15"/>
      <c r="C54" s="50"/>
      <c r="D54" s="50"/>
      <c r="E54" s="50"/>
      <c r="F54" s="50"/>
      <c r="G54" s="50"/>
      <c r="H54" s="51"/>
      <c r="I54" s="13"/>
      <c r="K54" s="17"/>
    </row>
    <row r="55" spans="1:11" x14ac:dyDescent="0.3">
      <c r="A55" s="15"/>
      <c r="C55" s="50"/>
      <c r="D55" s="50"/>
      <c r="E55" s="50"/>
      <c r="F55" s="50"/>
      <c r="G55" s="50"/>
      <c r="H55" s="51"/>
      <c r="I55" s="13"/>
      <c r="K55" s="17"/>
    </row>
    <row r="56" spans="1:11" x14ac:dyDescent="0.3">
      <c r="A56" s="15"/>
      <c r="C56" s="50"/>
      <c r="D56" s="50"/>
      <c r="E56" s="50"/>
      <c r="F56" s="50"/>
      <c r="G56" s="50"/>
      <c r="H56" s="51"/>
      <c r="I56" s="13"/>
      <c r="K56" s="17"/>
    </row>
    <row r="57" spans="1:11" x14ac:dyDescent="0.3">
      <c r="A57" s="15"/>
      <c r="C57" s="50"/>
      <c r="D57" s="50"/>
      <c r="E57" s="50"/>
      <c r="F57" s="50"/>
      <c r="G57" s="50"/>
      <c r="H57" s="51"/>
      <c r="I57" s="13"/>
      <c r="K57" s="17"/>
    </row>
    <row r="58" spans="1:11" x14ac:dyDescent="0.3">
      <c r="I58" s="13"/>
      <c r="K58" s="17"/>
    </row>
    <row r="59" spans="1:11" x14ac:dyDescent="0.3">
      <c r="C59" s="50"/>
      <c r="D59" s="50"/>
      <c r="E59" s="50"/>
      <c r="F59" s="50"/>
      <c r="G59" s="50"/>
      <c r="H59" s="50"/>
      <c r="I59" s="13"/>
      <c r="K59" s="17"/>
    </row>
    <row r="60" spans="1:11" x14ac:dyDescent="0.3">
      <c r="A60" s="15"/>
      <c r="C60" s="50"/>
      <c r="D60" s="50"/>
      <c r="E60" s="50"/>
      <c r="F60" s="50"/>
      <c r="G60" s="50"/>
      <c r="H60" s="50"/>
      <c r="I60" s="13"/>
      <c r="K60" s="17"/>
    </row>
    <row r="61" spans="1:11" x14ac:dyDescent="0.3">
      <c r="A61" s="15"/>
      <c r="C61" s="50"/>
      <c r="D61" s="50"/>
      <c r="E61" s="50"/>
      <c r="F61" s="50"/>
      <c r="G61" s="50"/>
      <c r="H61" s="50"/>
      <c r="I61" s="13"/>
      <c r="K61" s="17"/>
    </row>
    <row r="62" spans="1:11" x14ac:dyDescent="0.3">
      <c r="A62" s="15"/>
      <c r="C62" s="50"/>
      <c r="D62" s="50"/>
      <c r="E62" s="50"/>
      <c r="F62" s="50"/>
      <c r="G62" s="50"/>
      <c r="H62" s="50"/>
      <c r="I62" s="13"/>
      <c r="K62" s="17"/>
    </row>
    <row r="63" spans="1:11" x14ac:dyDescent="0.3">
      <c r="A63" s="15"/>
      <c r="C63" s="50"/>
      <c r="D63" s="50"/>
      <c r="E63" s="50"/>
      <c r="F63" s="50"/>
      <c r="G63" s="50"/>
      <c r="H63" s="50"/>
    </row>
    <row r="64" spans="1:11" x14ac:dyDescent="0.3">
      <c r="A64" s="15"/>
      <c r="C64" s="50"/>
      <c r="D64" s="50"/>
      <c r="E64" s="50"/>
      <c r="F64" s="50"/>
      <c r="G64" s="50"/>
      <c r="H64" s="50"/>
    </row>
    <row r="65" spans="1:8" x14ac:dyDescent="0.3">
      <c r="A65" s="15"/>
      <c r="C65" s="50"/>
      <c r="D65" s="50"/>
      <c r="E65" s="50"/>
      <c r="F65" s="50"/>
      <c r="G65" s="50"/>
      <c r="H65" s="50"/>
    </row>
    <row r="66" spans="1:8" x14ac:dyDescent="0.3">
      <c r="A66" s="15"/>
      <c r="C66" s="50"/>
      <c r="D66" s="50"/>
      <c r="E66" s="50"/>
      <c r="F66" s="50"/>
      <c r="G66" s="50"/>
      <c r="H66" s="50"/>
    </row>
    <row r="67" spans="1:8" x14ac:dyDescent="0.3">
      <c r="A67" s="15"/>
      <c r="C67" s="50"/>
      <c r="D67" s="50"/>
      <c r="E67" s="50"/>
      <c r="F67" s="50"/>
      <c r="G67" s="50"/>
      <c r="H67" s="50"/>
    </row>
    <row r="68" spans="1:8" x14ac:dyDescent="0.3">
      <c r="A68" s="15"/>
      <c r="C68" s="50"/>
      <c r="D68" s="50"/>
      <c r="E68" s="50"/>
      <c r="F68" s="50"/>
      <c r="G68" s="50"/>
      <c r="H68" s="50"/>
    </row>
    <row r="69" spans="1:8" x14ac:dyDescent="0.3">
      <c r="A69" s="15"/>
      <c r="C69" s="50"/>
      <c r="D69" s="50"/>
      <c r="E69" s="50"/>
      <c r="F69" s="50"/>
      <c r="G69" s="50"/>
      <c r="H69" s="50"/>
    </row>
    <row r="70" spans="1:8" x14ac:dyDescent="0.3">
      <c r="A70" s="15"/>
      <c r="C70" s="50"/>
      <c r="D70" s="50"/>
      <c r="E70" s="50"/>
      <c r="F70" s="50"/>
      <c r="G70" s="50"/>
      <c r="H70" s="50"/>
    </row>
    <row r="71" spans="1:8" x14ac:dyDescent="0.3">
      <c r="A71" s="15"/>
      <c r="C71" s="50"/>
      <c r="D71" s="50"/>
      <c r="E71" s="50"/>
      <c r="F71" s="50"/>
      <c r="G71" s="50"/>
      <c r="H71" s="50"/>
    </row>
    <row r="72" spans="1:8" x14ac:dyDescent="0.3">
      <c r="A72" s="15"/>
      <c r="C72" s="50"/>
      <c r="D72" s="50"/>
      <c r="E72" s="50"/>
      <c r="F72" s="50"/>
      <c r="G72" s="50"/>
      <c r="H72" s="50"/>
    </row>
    <row r="73" spans="1:8" x14ac:dyDescent="0.3">
      <c r="A73" s="15"/>
      <c r="C73" s="50"/>
      <c r="D73" s="50"/>
      <c r="E73" s="50"/>
      <c r="F73" s="50"/>
      <c r="G73" s="50"/>
      <c r="H73" s="50"/>
    </row>
    <row r="74" spans="1:8" x14ac:dyDescent="0.3">
      <c r="A74" s="15"/>
      <c r="C74" s="50"/>
      <c r="D74" s="50"/>
      <c r="E74" s="50"/>
      <c r="F74" s="50"/>
      <c r="G74" s="50"/>
      <c r="H74" s="50"/>
    </row>
  </sheetData>
  <mergeCells count="5">
    <mergeCell ref="A1:K1"/>
    <mergeCell ref="A2:K2"/>
    <mergeCell ref="A3:K3"/>
    <mergeCell ref="A4:K4"/>
    <mergeCell ref="A5:K5"/>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Fig1_V2 EV</vt:lpstr>
      <vt:lpstr>Fig2_V2 EVP</vt:lpstr>
      <vt:lpstr>Fig3_V2_ EVP partielles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Emmanuelle Cambois</dc:creator>
  <cp:lastModifiedBy>Anne SOLAZ</cp:lastModifiedBy>
  <dcterms:created xsi:type="dcterms:W3CDTF">2023-02-18T21:11:32Z</dcterms:created>
  <dcterms:modified xsi:type="dcterms:W3CDTF">2023-05-09T15:14:09Z</dcterms:modified>
</cp:coreProperties>
</file>